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D:\ราบงานผลการจัดซื้อจัดจ้าง\"/>
    </mc:Choice>
  </mc:AlternateContent>
  <xr:revisionPtr revIDLastSave="0" documentId="13_ncr:1_{D84DA429-274D-4ABD-BB40-30E610DB443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รายงานผล" sheetId="1" r:id="rId1"/>
    <sheet name="ค่าที่ดิน" sheetId="2" r:id="rId2"/>
    <sheet name="ค่าครุภัณฑ์" sheetId="3" r:id="rId3"/>
    <sheet name="กราพ" sheetId="4" r:id="rId4"/>
  </sheets>
  <definedNames>
    <definedName name="_xlnm.Print_Area" localSheetId="3">กราพ!$A$1:$I$57</definedName>
    <definedName name="_xlnm.Print_Area" localSheetId="2">ค่าครุภัณฑ์!$A$1:$I$63</definedName>
    <definedName name="_xlnm.Print_Area" localSheetId="1">ค่าที่ดิน!$A$1:$I$57</definedName>
    <definedName name="_xlnm.Print_Area" localSheetId="0">รายงานผล!$A$1:$I$90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C46" i="1"/>
  <c r="E44" i="1"/>
  <c r="E43" i="1"/>
  <c r="E46" i="1" s="1"/>
  <c r="H8" i="1" l="1"/>
  <c r="E5" i="4" l="1"/>
  <c r="E6" i="4"/>
  <c r="D8" i="4"/>
  <c r="E8" i="4" l="1"/>
  <c r="M37" i="1"/>
  <c r="L37" i="1"/>
  <c r="K37" i="1"/>
  <c r="M26" i="1"/>
  <c r="N27" i="1"/>
  <c r="L27" i="1"/>
  <c r="M27" i="1"/>
  <c r="K26" i="1"/>
  <c r="J26" i="1"/>
  <c r="J29" i="1" s="1"/>
  <c r="J46" i="1" s="1"/>
  <c r="C52" i="3" l="1"/>
  <c r="D52" i="3"/>
  <c r="E45" i="3"/>
  <c r="F45" i="3" s="1"/>
  <c r="E43" i="3"/>
  <c r="F43" i="3" s="1"/>
  <c r="D15" i="2" l="1"/>
  <c r="C15" i="2"/>
  <c r="C8" i="4" l="1"/>
  <c r="D48" i="3" l="1"/>
  <c r="C48" i="3"/>
  <c r="F48" i="3" s="1"/>
  <c r="E41" i="3"/>
  <c r="F41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F32" i="3" s="1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6" i="3"/>
  <c r="F6" i="3" s="1"/>
  <c r="E8" i="2"/>
  <c r="F8" i="2" s="1"/>
  <c r="E6" i="2"/>
  <c r="F6" i="2" l="1"/>
  <c r="E15" i="2"/>
  <c r="F15" i="2" s="1"/>
</calcChain>
</file>

<file path=xl/sharedStrings.xml><?xml version="1.0" encoding="utf-8"?>
<sst xmlns="http://schemas.openxmlformats.org/spreadsheetml/2006/main" count="228" uniqueCount="119">
  <si>
    <t>ลำดับ</t>
  </si>
  <si>
    <t>ชื่อโครงการ</t>
  </si>
  <si>
    <t>งบประมาณที่ได้รับ</t>
  </si>
  <si>
    <t>(บาท)</t>
  </si>
  <si>
    <t>งบประมาณที่ใช้จริง</t>
  </si>
  <si>
    <t>ส่วนต่าง</t>
  </si>
  <si>
    <t>คิดเป็นร้อยละ</t>
  </si>
  <si>
    <t>ประเภทการจัดหา</t>
  </si>
  <si>
    <t>จัดซื้อ</t>
  </si>
  <si>
    <t>จัดจ้าง</t>
  </si>
  <si>
    <t>หมายเหตุ</t>
  </si>
  <si>
    <t>หมวดที่ดินและสิ่งก่อสร้าง</t>
  </si>
  <si>
    <t>ประเด็นปัญหาและอุปสรรคการจัดซื้อจัดจ้าง</t>
  </si>
  <si>
    <t xml:space="preserve">  2.1  โครงการจัดซื้อ             จำนวน   0  โครงการ</t>
  </si>
  <si>
    <t>ซอย 7 หมู่ที่ 5</t>
  </si>
  <si>
    <t>โครงการก่อสร้างถนน คสล.สายเทศบาล 5</t>
  </si>
  <si>
    <t>โครงการปรับปรุงถนนลาดยางชนิดแอสฟัสท์ติก</t>
  </si>
  <si>
    <t>คอนกรีต สายเทศบาล 1  หมู่ 1-2</t>
  </si>
  <si>
    <t>P</t>
  </si>
  <si>
    <t xml:space="preserve"> - การสืบราคากลางจากผู้มีอาชีพอาจใช้เวลานาน เนื่องจากบางโครงการต้องรอการสืบราคาจากหลายแหล่งข้อมูลและที่มา</t>
  </si>
  <si>
    <t xml:space="preserve"> - ข้อกฏหมาย ระเบียบ และหนังสือสั่งการ  มีการเปลี่ยนแปลงอยู่เสมอ ทำให้เกิดความไม่เข้าใจอย่างชัดเจน</t>
  </si>
  <si>
    <t>แนวทางแก้ไข</t>
  </si>
  <si>
    <t xml:space="preserve"> - จัดอบรมบุคลากรเข้ารับการฝึกอบรมเพื่อศึกษาข้อกฎหมาย ระเบียบ หนังสือสั่งการ ให้มีความรู้ความเข้าใจในการปฏิบัติงานด้านพัสดุ</t>
  </si>
  <si>
    <t>เพื่อให้การปฏิบัติงานด้านพัสดุของเทศบาลตำบลหาดเจ้าสำราญ มีประสิทธิภาพและสำเร็จได้หลักเกณฑ์และวิธีการตามที่กฎหมายกำหนด</t>
  </si>
  <si>
    <t xml:space="preserve"> - ติดตามผลการดำเนินการจัดซื้อจัดจ้างให้ละเอียดรอบคอบและรัดกุมให้เป็นประโยชน์ต่อราชการให้มากที่สุด</t>
  </si>
  <si>
    <t>รวม</t>
  </si>
  <si>
    <t>เก้าอี้สำนักงาน</t>
  </si>
  <si>
    <t>เก้าอี้ประธานสภา</t>
  </si>
  <si>
    <t>โต๊ะพับเอนกประสงค์</t>
  </si>
  <si>
    <t>โต๊ะห้องประชุม</t>
  </si>
  <si>
    <t>โต๊ะประชุมหน้าเต็ม</t>
  </si>
  <si>
    <t>โต๊ะห้องประชุม(มุมโต๊ะประชุม)</t>
  </si>
  <si>
    <t>โต๊ะห้องประชุม(ฐานรอง)</t>
  </si>
  <si>
    <t xml:space="preserve">โต๊ะหมู่บูชาพระปิดทองร่องชาดหมู่ 9 หน้า 8 นิ้ว พร้อมฐานรอง </t>
  </si>
  <si>
    <t xml:space="preserve">โต๊ะหมู่บูชาพระปิดทองร่องชาดหมู่ 9 หน้า 10 นิ้ว พร้อมฐานรอง </t>
  </si>
  <si>
    <t>ตู้เก็บเอกสาร  3 ช่อง</t>
  </si>
  <si>
    <t>ตู้เหล็กเก็บเอกสารบานเลื่อนกระจก 5 ฟุต</t>
  </si>
  <si>
    <t>ตู้เหล็กเก็บเอกสารบานเลื่อนทึบ 5 ฟุต</t>
  </si>
  <si>
    <t>เก้าอี้ผู้มาติดต่อราชการ</t>
  </si>
  <si>
    <t>โต๊ะทำงาน ขนาด 4.5 ฟุต</t>
  </si>
  <si>
    <t>โต๊ะทำงาน ขนาด 3.5 ฟุต</t>
  </si>
  <si>
    <t>โต๊ะเหล็ก 5 ฟุต</t>
  </si>
  <si>
    <t>โต๊ะเหล็ก 4.5 ฟุต</t>
  </si>
  <si>
    <t>เก้าอี้ทำงาน</t>
  </si>
  <si>
    <t>เก้าอี้พักคอย</t>
  </si>
  <si>
    <t>ตู้เก็บแฟ้มตั้ง ขนาด 40 ช่อง</t>
  </si>
  <si>
    <t>ตู้เหล็กเก็บเอกสาร 2 บานเปิด(มอก)</t>
  </si>
  <si>
    <t>โต๊ะทำงานนายกเทศมนตรี พร้อมตู้ข้างและตู้ลิ้นชัก</t>
  </si>
  <si>
    <t>โต๊ะทำงานรองนายกเทศมนตรี</t>
  </si>
  <si>
    <t>โต๊ะประชุม</t>
  </si>
  <si>
    <t>เก้าอี้ทำงานนายกเทศมนตรี</t>
  </si>
  <si>
    <t>เก้าอี้ทำงานรองนายกเทศมนตรี</t>
  </si>
  <si>
    <t>เก้าอี้ผู้มาติดต่อนายกเทศมนตรี</t>
  </si>
  <si>
    <t>ชุดรับแขกเบาะน่วม หุ้มหนังแบบ 3+1+1</t>
  </si>
  <si>
    <t>เก้าอี้ประชุมเบาะน่วม</t>
  </si>
  <si>
    <t xml:space="preserve">ตู้เอกสาร 2 บานเปิด </t>
  </si>
  <si>
    <t>เครื่องพิมพ์ Multifunction แบบฉีดหมึก</t>
  </si>
  <si>
    <t>พร้อมติดตั้งถังหมึกพิมพ์</t>
  </si>
  <si>
    <t>เงินกันปี 63</t>
  </si>
  <si>
    <t>งบประมาณปี 64</t>
  </si>
  <si>
    <t>ตั้งเป็นรายการใหม่ ปี 64</t>
  </si>
  <si>
    <t>เงินงบประมาณปี 64</t>
  </si>
  <si>
    <t>วิธีเฉพาะเจาะจง</t>
  </si>
  <si>
    <t>วิธีประกวดราคาอิเล็กทรอนิกส์ (e-bidding)</t>
  </si>
  <si>
    <t>วิธีคัดเลือก</t>
  </si>
  <si>
    <t>ยอดรวม</t>
  </si>
  <si>
    <t>วิธีการจัดหา</t>
  </si>
  <si>
    <t>เงินงบประมาณ</t>
  </si>
  <si>
    <t>จ่ายเงินสะสม</t>
  </si>
  <si>
    <t>หมวดค่าครุภัณฑ์</t>
  </si>
  <si>
    <t>อาหารเด็กแบบโต๊ะพร้อมเก้าอี้ยาว จำนวน 12 ชุด</t>
  </si>
  <si>
    <t>อัตโนมัติ ขนาดมอเตอร์ 200 วัตต์ จำนวน 1 เครื่อง</t>
  </si>
  <si>
    <t>จัดซื้อครุภัณฑ์สำนักงานโต๊ะรับประทาน</t>
  </si>
  <si>
    <t>จัดซื้อครุภัณฑ์การเกษตรเครื่องปั๊มน้ำ</t>
  </si>
  <si>
    <t>(เอกสารแนบท้ายประกาศ)</t>
  </si>
  <si>
    <t xml:space="preserve"> - ผู้มีหน้าที่เกี่ยวข้องกับการจัดซื้อจัดจ้าง ได้แก่เจ้าหน้าที่พัสดุ เจ้าหน้าที่จัดทำเอกสารเกี่ยวกับการจัดซื้อจัดจ้างคณะกรรมการจัดทำร่าง</t>
  </si>
  <si>
    <t>ครบถ้วน ชัดเจน</t>
  </si>
  <si>
    <t xml:space="preserve"> - ปัญหาเรื่องระยะเวลาในการดำเนินงานให้จัดซื้อจัดจ้างเร่งด่วน กระชั้นชิด ส่งผลให้เกิดความเสี่ยงที่จะเกิดข้อผิดพลาดในการดำเนิน</t>
  </si>
  <si>
    <t>งานได้</t>
  </si>
  <si>
    <t xml:space="preserve">  3.3  โครงการจัดจ้าง            จำนวน   1  โครงการ</t>
  </si>
  <si>
    <t xml:space="preserve">  2.2  โครงการจัดจ้าง            จำนวน   0  โครงการ</t>
  </si>
  <si>
    <t xml:space="preserve">  3.1  โครงการจัดซื้อ             จำนวน   5  โครงการ</t>
  </si>
  <si>
    <t>(ปี 2564)</t>
  </si>
  <si>
    <t>(ปี 2563,2564)</t>
  </si>
  <si>
    <t xml:space="preserve">  3.2  โครงการจัดจ้าง            จำนวน   4  โครงการ</t>
  </si>
  <si>
    <t>โครงการจ่ายจากเงินอุดหนุนเฉพาะกิจ ประจำปีงบประมาณ 2565</t>
  </si>
  <si>
    <t>สรุปผลการวิเคราะห์การจัดซื้อจัดจ้าง ประจำปีงบประมาณ 2565</t>
  </si>
  <si>
    <t>ตค.</t>
  </si>
  <si>
    <t>พย</t>
  </si>
  <si>
    <t>ธค</t>
  </si>
  <si>
    <t>มค.</t>
  </si>
  <si>
    <t>กพ.</t>
  </si>
  <si>
    <t>มีค</t>
  </si>
  <si>
    <t>เมย</t>
  </si>
  <si>
    <t>พค</t>
  </si>
  <si>
    <t>มิ.ย</t>
  </si>
  <si>
    <t>กค.</t>
  </si>
  <si>
    <t>สค.</t>
  </si>
  <si>
    <t>กย.</t>
  </si>
  <si>
    <t xml:space="preserve"> - การจัดซื้อจัดจ้างด้วยวิธีคัดเลือก จำนวน   -  ครั้ง  รวมเงินงบประมาณ 0.00 บาท</t>
  </si>
  <si>
    <t>รายงานผลการจัดซื้อจัดจ้างหรือการจัดหาพัสดุประจำปี 2565</t>
  </si>
  <si>
    <t>รวมเงินจัดซื้อจัดจ้าง  0.00 บาทคิดเป็นร้อยละ   0.00  ของจำนวนครั้งที่ดำเนินการทั้งหมด</t>
  </si>
  <si>
    <t xml:space="preserve">  1.1  โครงการจัดซื้อ             จำนวน   61  โครงการ</t>
  </si>
  <si>
    <t xml:space="preserve">  1.1  โครงการจัดจ้าง            จำนวน  110  โครงการ</t>
  </si>
  <si>
    <t>โครงการตามข้อบัญญัติและตั้งจ่ายรายการใหม่ ประจำปีงบประมาณ 2565</t>
  </si>
  <si>
    <t>โครงการจ่ายขาดเงินสะสม ประจำปีงบประมาณ 2565</t>
  </si>
  <si>
    <t>โครงการกันเงิน ประจำปีงบประมาณ 2563, 2564</t>
  </si>
  <si>
    <r>
      <t xml:space="preserve"> - การจัดซื้อจัดจ้างด้วยวิธีเฉพาะเจาะจง จำนวน  </t>
    </r>
    <r>
      <rPr>
        <b/>
        <sz val="16"/>
        <color theme="1"/>
        <rFont val="TH SarabunPSK"/>
        <family val="2"/>
      </rPr>
      <t>177</t>
    </r>
    <r>
      <rPr>
        <sz val="16"/>
        <color theme="1"/>
        <rFont val="TH SarabunPSK"/>
        <family val="2"/>
      </rPr>
      <t xml:space="preserve">  ครั้ง  รวมเงินงบประมาณ </t>
    </r>
    <r>
      <rPr>
        <b/>
        <sz val="16"/>
        <color theme="1"/>
        <rFont val="TH SarabunPSK"/>
        <family val="2"/>
      </rPr>
      <t>8,706,806.53</t>
    </r>
    <r>
      <rPr>
        <sz val="16"/>
        <color theme="1"/>
        <rFont val="TH SarabunPSK"/>
        <family val="2"/>
      </rPr>
      <t xml:space="preserve"> บาท   </t>
    </r>
  </si>
  <si>
    <r>
      <t xml:space="preserve">รวมเงินจัดซื้อจัดจ้าง   </t>
    </r>
    <r>
      <rPr>
        <b/>
        <sz val="16"/>
        <color theme="1"/>
        <rFont val="TH SarabunPSK"/>
        <family val="2"/>
      </rPr>
      <t>7,273,106.53</t>
    </r>
    <r>
      <rPr>
        <sz val="16"/>
        <color theme="1"/>
        <rFont val="TH SarabunPSK"/>
        <family val="2"/>
      </rPr>
      <t xml:space="preserve">  บาท คิดเป็นร้อยละ </t>
    </r>
    <r>
      <rPr>
        <b/>
        <sz val="16"/>
        <color theme="1"/>
        <rFont val="TH SarabunPSK"/>
        <family val="2"/>
      </rPr>
      <t>83.53</t>
    </r>
    <r>
      <rPr>
        <sz val="16"/>
        <color theme="1"/>
        <rFont val="TH SarabunPSK"/>
        <family val="2"/>
      </rPr>
      <t xml:space="preserve">  ของจำนวนครั้งที่ดำเนินการทั้งหมด</t>
    </r>
  </si>
  <si>
    <r>
      <t xml:space="preserve"> - การจัดซื้อจัดจ้างด้วยวิธีเฉประกวดราคาอิเล็คทรอนิกส์(e-bidding)  จำนวน 4 ครั้ง  รวมเงินงบประมาณ </t>
    </r>
    <r>
      <rPr>
        <b/>
        <sz val="16"/>
        <color theme="1"/>
        <rFont val="TH SarabunPSK"/>
        <family val="2"/>
      </rPr>
      <t>7,708,700.00</t>
    </r>
    <r>
      <rPr>
        <sz val="16"/>
        <color theme="1"/>
        <rFont val="TH SarabunPSK"/>
        <family val="2"/>
      </rPr>
      <t xml:space="preserve"> บาท  </t>
    </r>
  </si>
  <si>
    <r>
      <t xml:space="preserve">รวมเงินจัดซื้อจัดจ้าง  </t>
    </r>
    <r>
      <rPr>
        <b/>
        <sz val="16"/>
        <color theme="1"/>
        <rFont val="TH SarabunPSK"/>
        <family val="2"/>
      </rPr>
      <t>6,934,451.00</t>
    </r>
    <r>
      <rPr>
        <sz val="16"/>
        <color theme="1"/>
        <rFont val="TH SarabunPSK"/>
        <family val="2"/>
      </rPr>
      <t xml:space="preserve"> บาทคิดเป็นร้อยละ</t>
    </r>
    <r>
      <rPr>
        <b/>
        <sz val="16"/>
        <color theme="1"/>
        <rFont val="TH SarabunPSK"/>
        <family val="2"/>
      </rPr>
      <t xml:space="preserve"> 89.95</t>
    </r>
    <r>
      <rPr>
        <sz val="16"/>
        <color theme="1"/>
        <rFont val="TH SarabunPSK"/>
        <family val="2"/>
      </rPr>
      <t xml:space="preserve">  ของจำนวนครั้งที่ดำเนินการทั้งหมด</t>
    </r>
  </si>
  <si>
    <r>
      <t xml:space="preserve"> - ร้อยละการประหยัดงบประมาณของหมวดครุภัณฑ์ คิดเป็นร้อยละ </t>
    </r>
    <r>
      <rPr>
        <b/>
        <sz val="16"/>
        <color theme="1"/>
        <rFont val="TH SarabunPSK"/>
        <family val="2"/>
      </rPr>
      <t>14.40</t>
    </r>
  </si>
  <si>
    <r>
      <t xml:space="preserve"> - ร้อยละการประหยัดงบประมาณของหมวดที่ดินและสิ่งก่อสร้าง คิดเป็นร้อยละ </t>
    </r>
    <r>
      <rPr>
        <b/>
        <sz val="16"/>
        <color theme="1"/>
        <rFont val="TH SarabunPSK"/>
        <family val="2"/>
      </rPr>
      <t>86.78</t>
    </r>
  </si>
  <si>
    <t xml:space="preserve">            เทศบาลตำบลหาดเจ้าสำราญ ได้จัดทำรายงานผลการจัดซื้อจัดจ้างหรือจัดหาพัสดุประจำปี 2565 เพื่อให้สอดคล้อง  และเป็นไปตาม</t>
  </si>
  <si>
    <t>แผนปฏิบัติการจัดซื้อจัดจ้างของปีงบประมาณ 2565 โดยการจัดซื้อจัดจ้างหรือการจัดหาพัสดุประจำปี 2565 แยกได้ดังนี้</t>
  </si>
  <si>
    <t>ขอบเขตของงานหรือรายละเอียดคุณลักษณะเฉพาะของพัสดุ  คณะกรรมการจัดซื้อจัดจ้างโดยวิธีเฉพาะเจาะจง คณะกรรมการพิจารณาผลการประกวด</t>
  </si>
  <si>
    <t>ราคาอิเล็กทรอนิกส์และคณะกรรมการตรวจรับพัสดุ ยังขาดความรู้ความเข้าใจในการปฏิบัติงานด้านพัสดุ  ตามพระราชบัญญัติจัดซื้อจัดจ้าง  และ</t>
  </si>
  <si>
    <t>การบริหารพัสดุภาครัฐ พ.ศ. 2560  และระเบียบกระทรวงการคลังว่าด้วยการจัดซื้อจัดจ้างและการบริหารพัสดุภาครัฐ พ.ศ. 2560  ที่ถูกต้อง</t>
  </si>
  <si>
    <t xml:space="preserve"> -2-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</si>
</sst>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Wingdings 2"/>
      <family val="1"/>
      <charset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sz val="14"/>
      <name val="Wingdings 2"/>
      <family val="1"/>
      <charset val="2"/>
    </font>
    <font>
      <b/>
      <sz val="11"/>
      <color theme="1"/>
      <name val="Tahoma"/>
      <family val="2"/>
      <charset val="222"/>
      <scheme val="minor"/>
    </font>
    <font>
      <sz val="11"/>
      <color theme="4" tint="-0.24994659260841701"/>
      <name val="Wingdings 2"/>
      <family val="1"/>
      <charset val="2"/>
    </font>
    <font>
      <b/>
      <sz val="14"/>
      <color theme="1"/>
      <name val="TH SarabunPSK"/>
      <family val="2"/>
      <charset val="222"/>
    </font>
    <font>
      <sz val="11"/>
      <color theme="1"/>
      <name val="TH SarabunENG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6"/>
      <color theme="1"/>
      <name val="TH SarabunENG"/>
      <family val="2"/>
      <charset val="222"/>
    </font>
    <font>
      <b/>
      <sz val="14"/>
      <color theme="1"/>
      <name val="TH SarabunENG"/>
      <family val="2"/>
      <charset val="222"/>
    </font>
    <font>
      <b/>
      <u/>
      <sz val="16"/>
      <color theme="1"/>
      <name val="TH SarabunPSK"/>
      <family val="2"/>
    </font>
    <font>
      <b/>
      <sz val="16"/>
      <color theme="1"/>
      <name val="TH SarabunENG"/>
      <family val="2"/>
    </font>
    <font>
      <sz val="16"/>
      <color theme="1"/>
      <name val="TH SarabunENG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vertic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43" fontId="5" fillId="0" borderId="1" xfId="1" applyFont="1" applyBorder="1"/>
    <xf numFmtId="43" fontId="7" fillId="0" borderId="1" xfId="1" applyFont="1" applyBorder="1"/>
    <xf numFmtId="0" fontId="2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0" fillId="0" borderId="3" xfId="0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5" fillId="0" borderId="0" xfId="1" applyFont="1" applyBorder="1"/>
    <xf numFmtId="43" fontId="7" fillId="0" borderId="0" xfId="1" applyFont="1" applyBorder="1"/>
    <xf numFmtId="0" fontId="6" fillId="0" borderId="0" xfId="0" applyFont="1" applyBorder="1" applyAlignment="1">
      <alignment vertical="center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8" fillId="0" borderId="1" xfId="0" applyFont="1" applyBorder="1"/>
    <xf numFmtId="43" fontId="8" fillId="0" borderId="1" xfId="1" applyFont="1" applyBorder="1"/>
    <xf numFmtId="0" fontId="8" fillId="0" borderId="1" xfId="0" applyFont="1" applyBorder="1" applyAlignment="1">
      <alignment horizontal="center"/>
    </xf>
    <xf numFmtId="43" fontId="6" fillId="0" borderId="1" xfId="1" applyFont="1" applyBorder="1"/>
    <xf numFmtId="43" fontId="6" fillId="0" borderId="1" xfId="1" applyFont="1" applyFill="1" applyBorder="1"/>
    <xf numFmtId="43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Border="1"/>
    <xf numFmtId="187" fontId="5" fillId="0" borderId="1" xfId="1" applyNumberFormat="1" applyFont="1" applyBorder="1"/>
    <xf numFmtId="187" fontId="5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left"/>
    </xf>
    <xf numFmtId="0" fontId="5" fillId="0" borderId="1" xfId="1" applyNumberFormat="1" applyFont="1" applyBorder="1" applyAlignment="1">
      <alignment horizontal="center"/>
    </xf>
    <xf numFmtId="0" fontId="14" fillId="0" borderId="1" xfId="0" applyFont="1" applyBorder="1"/>
    <xf numFmtId="0" fontId="1" fillId="0" borderId="0" xfId="0" applyFont="1" applyBorder="1" applyAlignment="1">
      <alignment horizontal="left"/>
    </xf>
    <xf numFmtId="43" fontId="6" fillId="0" borderId="1" xfId="0" applyNumberFormat="1" applyFont="1" applyBorder="1"/>
    <xf numFmtId="2" fontId="1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5" xfId="0" applyFont="1" applyBorder="1"/>
    <xf numFmtId="0" fontId="16" fillId="0" borderId="2" xfId="0" applyFont="1" applyBorder="1"/>
    <xf numFmtId="0" fontId="17" fillId="0" borderId="1" xfId="0" applyFont="1" applyBorder="1"/>
    <xf numFmtId="0" fontId="16" fillId="0" borderId="1" xfId="0" applyFont="1" applyBorder="1"/>
    <xf numFmtId="43" fontId="1" fillId="0" borderId="2" xfId="1" applyFont="1" applyBorder="1"/>
    <xf numFmtId="0" fontId="18" fillId="0" borderId="1" xfId="0" applyFont="1" applyBorder="1" applyAlignment="1">
      <alignment horizontal="center"/>
    </xf>
    <xf numFmtId="43" fontId="19" fillId="0" borderId="1" xfId="0" applyNumberFormat="1" applyFont="1" applyBorder="1"/>
    <xf numFmtId="43" fontId="13" fillId="0" borderId="1" xfId="1" applyFont="1" applyBorder="1"/>
    <xf numFmtId="43" fontId="0" fillId="0" borderId="0" xfId="0" applyNumberFormat="1"/>
    <xf numFmtId="0" fontId="20" fillId="0" borderId="0" xfId="0" applyFont="1" applyAlignment="1"/>
    <xf numFmtId="43" fontId="1" fillId="0" borderId="0" xfId="1" applyFont="1" applyAlignment="1"/>
    <xf numFmtId="43" fontId="0" fillId="0" borderId="0" xfId="1" applyFont="1"/>
    <xf numFmtId="43" fontId="0" fillId="0" borderId="0" xfId="1" applyFont="1" applyAlignment="1"/>
    <xf numFmtId="43" fontId="1" fillId="0" borderId="0" xfId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43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187" fontId="22" fillId="0" borderId="1" xfId="1" applyNumberFormat="1" applyFont="1" applyBorder="1" applyAlignment="1"/>
    <xf numFmtId="187" fontId="22" fillId="0" borderId="1" xfId="1" applyNumberFormat="1" applyFont="1" applyBorder="1" applyAlignment="1">
      <alignment horizontal="center"/>
    </xf>
    <xf numFmtId="43" fontId="22" fillId="0" borderId="1" xfId="1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/>
    <xf numFmtId="187" fontId="22" fillId="0" borderId="10" xfId="1" applyNumberFormat="1" applyFont="1" applyBorder="1" applyAlignment="1">
      <alignment horizontal="center"/>
    </xf>
    <xf numFmtId="0" fontId="21" fillId="0" borderId="11" xfId="0" applyFont="1" applyBorder="1"/>
    <xf numFmtId="187" fontId="22" fillId="0" borderId="12" xfId="0" applyNumberFormat="1" applyFont="1" applyBorder="1" applyAlignment="1">
      <alignment horizontal="center"/>
    </xf>
    <xf numFmtId="187" fontId="22" fillId="0" borderId="13" xfId="0" applyNumberFormat="1" applyFont="1" applyBorder="1" applyAlignment="1">
      <alignment horizontal="center"/>
    </xf>
    <xf numFmtId="0" fontId="0" fillId="0" borderId="0" xfId="0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กราฟแสดงผลการจัดซื้อจัดจ้างประจำปี</a:t>
            </a:r>
            <a:r>
              <a:rPr lang="th-TH" baseline="0"/>
              <a:t> 2565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5.2691188504412359E-2"/>
          <c:y val="0.14833920820658092"/>
          <c:w val="0.89560245376304704"/>
          <c:h val="0.77888259862056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กราพ!$B$5:$B$7</c:f>
              <c:strCache>
                <c:ptCount val="3"/>
                <c:pt idx="0">
                  <c:v>วิธีเฉพาะเจาะจง</c:v>
                </c:pt>
                <c:pt idx="1">
                  <c:v>วิธีประกวดราคาอิเล็กทรอนิกส์ (e-bidding)</c:v>
                </c:pt>
                <c:pt idx="2">
                  <c:v>วิธีคัดเลือก</c:v>
                </c:pt>
              </c:strCache>
            </c:strRef>
          </c:cat>
          <c:val>
            <c:numRef>
              <c:f>กราพ!$C$5:$C$7</c:f>
              <c:numCache>
                <c:formatCode>_-* #,##0_-;\-* #,##0_-;_-* "-"??_-;_-@_-</c:formatCode>
                <c:ptCount val="3"/>
                <c:pt idx="0">
                  <c:v>66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B-4338-B638-2FD28ACA753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กราพ!$B$5:$B$7</c:f>
              <c:strCache>
                <c:ptCount val="3"/>
                <c:pt idx="0">
                  <c:v>วิธีเฉพาะเจาะจง</c:v>
                </c:pt>
                <c:pt idx="1">
                  <c:v>วิธีประกวดราคาอิเล็กทรอนิกส์ (e-bidding)</c:v>
                </c:pt>
                <c:pt idx="2">
                  <c:v>วิธีคัดเลือก</c:v>
                </c:pt>
              </c:strCache>
            </c:strRef>
          </c:cat>
          <c:val>
            <c:numRef>
              <c:f>กราพ!$D$5:$D$7</c:f>
              <c:numCache>
                <c:formatCode>_-* #,##0_-;\-* #,##0_-;_-* "-"??_-;_-@_-</c:formatCode>
                <c:ptCount val="3"/>
                <c:pt idx="0">
                  <c:v>111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B-4338-B638-2FD28ACA7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143928"/>
        <c:axId val="346144584"/>
      </c:barChart>
      <c:catAx>
        <c:axId val="346143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46144584"/>
        <c:crosses val="autoZero"/>
        <c:auto val="1"/>
        <c:lblAlgn val="ctr"/>
        <c:lblOffset val="100"/>
        <c:noMultiLvlLbl val="0"/>
      </c:catAx>
      <c:valAx>
        <c:axId val="34614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461439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กราฟแสดงผลการจัดซื้อจัดจ้างประจำปี</a:t>
            </a:r>
            <a:r>
              <a:rPr lang="th-TH" baseline="0"/>
              <a:t> 2564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>
        <c:manualLayout>
          <c:layoutTarget val="inner"/>
          <c:xMode val="edge"/>
          <c:yMode val="edge"/>
          <c:x val="7.3389794298968442E-2"/>
          <c:y val="0.12975617203111611"/>
          <c:w val="0.89560245376304704"/>
          <c:h val="0.77888259862056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กราพ!$B$5:$B$7</c:f>
              <c:strCache>
                <c:ptCount val="3"/>
                <c:pt idx="0">
                  <c:v>วิธีเฉพาะเจาะจง</c:v>
                </c:pt>
                <c:pt idx="1">
                  <c:v>วิธีประกวดราคาอิเล็กทรอนิกส์ (e-bidding)</c:v>
                </c:pt>
                <c:pt idx="2">
                  <c:v>วิธีคัดเลือก</c:v>
                </c:pt>
              </c:strCache>
            </c:strRef>
          </c:cat>
          <c:val>
            <c:numRef>
              <c:f>กราพ!$C$5:$C$7</c:f>
              <c:numCache>
                <c:formatCode>_-* #,##0_-;\-* #,##0_-;_-* "-"??_-;_-@_-</c:formatCode>
                <c:ptCount val="3"/>
                <c:pt idx="0">
                  <c:v>66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E-4141-970B-C3290247E93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กราพ!$B$5:$B$7</c:f>
              <c:strCache>
                <c:ptCount val="3"/>
                <c:pt idx="0">
                  <c:v>วิธีเฉพาะเจาะจง</c:v>
                </c:pt>
                <c:pt idx="1">
                  <c:v>วิธีประกวดราคาอิเล็กทรอนิกส์ (e-bidding)</c:v>
                </c:pt>
                <c:pt idx="2">
                  <c:v>วิธีคัดเลือก</c:v>
                </c:pt>
              </c:strCache>
            </c:strRef>
          </c:cat>
          <c:val>
            <c:numRef>
              <c:f>กราพ!$D$5:$D$7</c:f>
              <c:numCache>
                <c:formatCode>_-* #,##0_-;\-* #,##0_-;_-* "-"??_-;_-@_-</c:formatCode>
                <c:ptCount val="3"/>
                <c:pt idx="0">
                  <c:v>111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E-4141-970B-C3290247E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46143928"/>
        <c:axId val="346144584"/>
      </c:barChart>
      <c:catAx>
        <c:axId val="346143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46144584"/>
        <c:crosses val="autoZero"/>
        <c:auto val="1"/>
        <c:lblAlgn val="ctr"/>
        <c:lblOffset val="100"/>
        <c:noMultiLvlLbl val="0"/>
      </c:catAx>
      <c:valAx>
        <c:axId val="34614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3461439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47</xdr:row>
      <xdr:rowOff>9525</xdr:rowOff>
    </xdr:from>
    <xdr:to>
      <xdr:col>6</xdr:col>
      <xdr:colOff>57150</xdr:colOff>
      <xdr:row>60</xdr:row>
      <xdr:rowOff>23814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F0A37EA-EED5-488C-BCDE-1EFFCD774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561975</xdr:colOff>
      <xdr:row>61</xdr:row>
      <xdr:rowOff>161925</xdr:rowOff>
    </xdr:from>
    <xdr:to>
      <xdr:col>1</xdr:col>
      <xdr:colOff>847725</xdr:colOff>
      <xdr:row>61</xdr:row>
      <xdr:rowOff>342900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95D854D7-F837-4704-A89B-2E10D5CF4F93}"/>
            </a:ext>
          </a:extLst>
        </xdr:cNvPr>
        <xdr:cNvSpPr/>
      </xdr:nvSpPr>
      <xdr:spPr>
        <a:xfrm>
          <a:off x="1171575" y="20450175"/>
          <a:ext cx="285750" cy="180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</xdr:col>
      <xdr:colOff>542925</xdr:colOff>
      <xdr:row>62</xdr:row>
      <xdr:rowOff>133350</xdr:rowOff>
    </xdr:from>
    <xdr:to>
      <xdr:col>1</xdr:col>
      <xdr:colOff>847725</xdr:colOff>
      <xdr:row>62</xdr:row>
      <xdr:rowOff>333375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DD2D223F-CEA7-4D15-88FA-84085AF6A802}"/>
            </a:ext>
          </a:extLst>
        </xdr:cNvPr>
        <xdr:cNvSpPr/>
      </xdr:nvSpPr>
      <xdr:spPr>
        <a:xfrm>
          <a:off x="1152525" y="20869275"/>
          <a:ext cx="304800" cy="200025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309561</xdr:rowOff>
    </xdr:from>
    <xdr:to>
      <xdr:col>6</xdr:col>
      <xdr:colOff>533400</xdr:colOff>
      <xdr:row>22</xdr:row>
      <xdr:rowOff>9525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97B9E475-E2F9-4655-A074-6FA206608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68"/>
  <sheetViews>
    <sheetView tabSelected="1" view="pageBreakPreview" topLeftCell="A7" zoomScaleNormal="100" zoomScaleSheetLayoutView="100" workbookViewId="0">
      <selection activeCell="B64" sqref="B64"/>
    </sheetView>
  </sheetViews>
  <sheetFormatPr defaultColWidth="12.5" defaultRowHeight="35.25" customHeight="1" x14ac:dyDescent="0.2"/>
  <cols>
    <col min="1" max="1" width="8" customWidth="1"/>
    <col min="2" max="2" width="33" customWidth="1"/>
    <col min="3" max="3" width="11.25" customWidth="1"/>
    <col min="4" max="4" width="10.375" customWidth="1"/>
    <col min="5" max="5" width="11.125" customWidth="1"/>
    <col min="6" max="6" width="23.75" customWidth="1"/>
    <col min="7" max="8" width="8.625" customWidth="1"/>
    <col min="9" max="9" width="8.375" style="70" customWidth="1"/>
    <col min="10" max="12" width="13.875" style="67" customWidth="1"/>
    <col min="13" max="13" width="13.125" bestFit="1" customWidth="1"/>
  </cols>
  <sheetData>
    <row r="1" spans="1:16" ht="21" customHeight="1" x14ac:dyDescent="0.2">
      <c r="F1" t="s">
        <v>74</v>
      </c>
    </row>
    <row r="2" spans="1:16" ht="45.75" customHeight="1" x14ac:dyDescent="0.2">
      <c r="A2" s="75" t="s">
        <v>100</v>
      </c>
      <c r="B2" s="75"/>
      <c r="C2" s="75"/>
      <c r="D2" s="75"/>
      <c r="E2" s="75"/>
      <c r="F2" s="75"/>
      <c r="G2" s="8"/>
      <c r="H2" s="8"/>
      <c r="I2" s="54"/>
    </row>
    <row r="3" spans="1:16" s="1" customFormat="1" ht="24.95" customHeight="1" x14ac:dyDescent="0.55000000000000004">
      <c r="A3" s="74" t="s">
        <v>113</v>
      </c>
      <c r="B3" s="74"/>
      <c r="C3" s="74"/>
      <c r="D3" s="74"/>
      <c r="E3" s="74"/>
      <c r="F3" s="74"/>
      <c r="G3" s="74"/>
      <c r="H3" s="74"/>
      <c r="I3" s="74"/>
      <c r="J3" s="68"/>
      <c r="K3" s="68"/>
      <c r="L3" s="68"/>
    </row>
    <row r="4" spans="1:16" s="1" customFormat="1" ht="24.95" customHeight="1" x14ac:dyDescent="0.55000000000000004">
      <c r="A4" s="74" t="s">
        <v>114</v>
      </c>
      <c r="B4" s="74"/>
      <c r="C4" s="74"/>
      <c r="D4" s="74"/>
      <c r="E4" s="74"/>
      <c r="F4" s="74"/>
      <c r="G4" s="74"/>
      <c r="H4" s="74"/>
      <c r="I4" s="74"/>
      <c r="J4" s="68"/>
      <c r="K4" s="68"/>
      <c r="L4" s="68"/>
    </row>
    <row r="5" spans="1:16" ht="24.95" customHeight="1" x14ac:dyDescent="0.55000000000000004">
      <c r="A5" s="84">
        <v>1</v>
      </c>
      <c r="B5" s="85" t="s">
        <v>104</v>
      </c>
      <c r="C5" s="85"/>
      <c r="D5" s="85"/>
      <c r="E5" s="85"/>
      <c r="F5" s="85"/>
      <c r="G5" s="4"/>
      <c r="H5" s="4">
        <v>171</v>
      </c>
      <c r="I5" s="71"/>
      <c r="J5" s="74"/>
      <c r="K5" s="74"/>
      <c r="L5" s="74"/>
      <c r="M5" s="74"/>
      <c r="N5" s="74"/>
      <c r="O5" s="74"/>
      <c r="P5" s="74"/>
    </row>
    <row r="6" spans="1:16" ht="24.95" customHeight="1" x14ac:dyDescent="0.55000000000000004">
      <c r="A6" s="2"/>
      <c r="B6" s="2" t="s">
        <v>102</v>
      </c>
      <c r="C6" s="2"/>
      <c r="D6" s="2"/>
      <c r="E6" s="2"/>
      <c r="F6" s="2"/>
      <c r="G6" s="2"/>
      <c r="H6" s="2">
        <v>9</v>
      </c>
      <c r="I6" s="71"/>
      <c r="J6" s="69"/>
      <c r="K6" s="69"/>
      <c r="L6" s="69"/>
      <c r="M6" s="4"/>
      <c r="N6" s="4"/>
      <c r="O6" s="4"/>
      <c r="P6" s="4"/>
    </row>
    <row r="7" spans="1:16" ht="24.95" customHeight="1" x14ac:dyDescent="0.55000000000000004">
      <c r="A7" s="2"/>
      <c r="B7" s="2" t="s">
        <v>103</v>
      </c>
      <c r="C7" s="2"/>
      <c r="D7" s="2"/>
      <c r="E7" s="2"/>
      <c r="F7" s="2"/>
      <c r="G7" s="2"/>
      <c r="H7" s="2">
        <v>1</v>
      </c>
      <c r="I7" s="71"/>
      <c r="J7" s="69"/>
      <c r="K7" s="69"/>
      <c r="L7" s="69"/>
      <c r="M7" s="4"/>
      <c r="N7" s="4"/>
      <c r="O7" s="4"/>
      <c r="P7" s="4"/>
    </row>
    <row r="8" spans="1:16" ht="24.95" customHeight="1" x14ac:dyDescent="0.55000000000000004">
      <c r="A8" s="5">
        <v>2</v>
      </c>
      <c r="B8" s="85" t="s">
        <v>105</v>
      </c>
      <c r="C8" s="85"/>
      <c r="D8" s="85"/>
      <c r="E8" s="85"/>
      <c r="F8" s="85"/>
      <c r="G8" s="2"/>
      <c r="H8" s="2">
        <f>SUM(H5:H7)</f>
        <v>181</v>
      </c>
      <c r="I8" s="71"/>
      <c r="J8" s="74"/>
      <c r="K8" s="74"/>
      <c r="L8" s="74"/>
      <c r="M8" s="74"/>
      <c r="N8" s="74"/>
      <c r="O8" s="74"/>
      <c r="P8" s="74"/>
    </row>
    <row r="9" spans="1:16" ht="24.95" customHeight="1" x14ac:dyDescent="0.55000000000000004">
      <c r="A9" s="2"/>
      <c r="B9" s="2" t="s">
        <v>13</v>
      </c>
      <c r="C9" s="2"/>
      <c r="D9" s="2"/>
      <c r="E9" s="2"/>
      <c r="F9" s="2"/>
      <c r="G9" s="2"/>
      <c r="H9" s="2"/>
      <c r="I9" s="71"/>
      <c r="J9" s="69"/>
      <c r="K9" s="69"/>
      <c r="L9" s="69"/>
      <c r="M9" s="4"/>
      <c r="N9" s="4"/>
      <c r="O9" s="4"/>
      <c r="P9" s="4"/>
    </row>
    <row r="10" spans="1:16" ht="24.95" customHeight="1" x14ac:dyDescent="0.55000000000000004">
      <c r="A10" s="2"/>
      <c r="B10" s="2" t="s">
        <v>80</v>
      </c>
      <c r="C10" s="2"/>
      <c r="D10" s="2"/>
      <c r="E10" s="2"/>
      <c r="F10" s="2"/>
      <c r="G10" s="2"/>
      <c r="H10" s="2"/>
      <c r="I10" s="71"/>
      <c r="J10" s="69"/>
      <c r="K10" s="69"/>
      <c r="L10" s="69"/>
      <c r="M10" s="4"/>
      <c r="N10" s="4"/>
      <c r="O10" s="4"/>
      <c r="P10" s="4"/>
    </row>
    <row r="11" spans="1:16" ht="24.95" customHeight="1" x14ac:dyDescent="0.55000000000000004">
      <c r="A11" s="5">
        <v>3</v>
      </c>
      <c r="B11" s="85" t="s">
        <v>85</v>
      </c>
      <c r="C11" s="85"/>
      <c r="D11" s="85"/>
      <c r="E11" s="85"/>
      <c r="F11" s="85"/>
      <c r="G11" s="2"/>
      <c r="H11" s="2"/>
      <c r="I11" s="71"/>
      <c r="J11" s="69"/>
      <c r="K11" s="69"/>
      <c r="L11" s="69"/>
      <c r="M11" s="53"/>
      <c r="N11" s="53"/>
      <c r="O11" s="53"/>
      <c r="P11" s="53"/>
    </row>
    <row r="12" spans="1:16" ht="24.95" customHeight="1" x14ac:dyDescent="0.55000000000000004">
      <c r="A12" s="2"/>
      <c r="B12" s="2" t="s">
        <v>79</v>
      </c>
      <c r="C12" s="2"/>
      <c r="D12" s="53"/>
      <c r="E12" s="4"/>
      <c r="F12" s="2"/>
      <c r="G12" s="2"/>
      <c r="H12" s="2"/>
      <c r="I12" s="71"/>
      <c r="J12" s="69"/>
      <c r="K12" s="69"/>
      <c r="L12" s="69"/>
      <c r="M12" s="53"/>
      <c r="N12" s="53"/>
      <c r="O12" s="53"/>
      <c r="P12" s="53"/>
    </row>
    <row r="13" spans="1:16" ht="24.75" customHeight="1" x14ac:dyDescent="0.55000000000000004">
      <c r="A13" s="5">
        <v>4</v>
      </c>
      <c r="B13" s="85" t="s">
        <v>106</v>
      </c>
      <c r="C13" s="85"/>
      <c r="D13" s="85"/>
      <c r="E13" s="85"/>
      <c r="F13" s="85"/>
      <c r="G13" s="2"/>
      <c r="H13" s="2"/>
      <c r="I13" s="71" t="s">
        <v>87</v>
      </c>
      <c r="J13" s="66">
        <v>1760100.66</v>
      </c>
      <c r="K13" s="66"/>
      <c r="L13" s="66"/>
      <c r="M13" s="2"/>
      <c r="N13" s="2"/>
      <c r="O13" s="2"/>
      <c r="P13" s="2"/>
    </row>
    <row r="14" spans="1:16" ht="24.75" customHeight="1" x14ac:dyDescent="0.55000000000000004">
      <c r="A14" s="2"/>
      <c r="B14" s="2" t="s">
        <v>81</v>
      </c>
      <c r="C14" s="2"/>
      <c r="D14" s="4" t="s">
        <v>82</v>
      </c>
      <c r="E14" s="4"/>
      <c r="F14" s="4"/>
      <c r="G14" s="2"/>
      <c r="H14" s="2"/>
      <c r="I14" s="71" t="s">
        <v>88</v>
      </c>
      <c r="J14" s="69">
        <v>409890.16</v>
      </c>
      <c r="K14" s="69"/>
      <c r="L14" s="69"/>
      <c r="M14" s="4"/>
      <c r="N14" s="4"/>
      <c r="O14" s="4"/>
      <c r="P14" s="4"/>
    </row>
    <row r="15" spans="1:16" ht="24.75" customHeight="1" x14ac:dyDescent="0.55000000000000004">
      <c r="A15" s="2"/>
      <c r="B15" s="2" t="s">
        <v>84</v>
      </c>
      <c r="C15" s="2"/>
      <c r="D15" s="4" t="s">
        <v>83</v>
      </c>
      <c r="E15" s="4"/>
      <c r="F15" s="4"/>
      <c r="G15" s="2"/>
      <c r="H15" s="2"/>
      <c r="I15" s="71" t="s">
        <v>89</v>
      </c>
      <c r="J15" s="69">
        <v>196975</v>
      </c>
      <c r="K15" s="69"/>
      <c r="L15" s="69"/>
      <c r="M15" s="4"/>
      <c r="N15" s="4"/>
      <c r="O15" s="4"/>
      <c r="P15" s="4"/>
    </row>
    <row r="16" spans="1:16" ht="24.75" customHeight="1" x14ac:dyDescent="0.55000000000000004">
      <c r="A16" s="65" t="s">
        <v>86</v>
      </c>
      <c r="B16" s="4"/>
      <c r="C16" s="4"/>
      <c r="D16" s="4"/>
      <c r="E16" s="4"/>
      <c r="F16" s="4"/>
      <c r="G16" s="2"/>
      <c r="H16" s="2"/>
      <c r="I16" s="71" t="s">
        <v>90</v>
      </c>
      <c r="J16" s="69">
        <v>496566.32</v>
      </c>
      <c r="K16" s="69"/>
      <c r="L16" s="69"/>
      <c r="M16" s="4"/>
      <c r="N16" s="4"/>
      <c r="O16" s="4"/>
      <c r="P16" s="4"/>
    </row>
    <row r="17" spans="1:16" ht="24.95" customHeight="1" x14ac:dyDescent="0.55000000000000004">
      <c r="A17" s="2"/>
      <c r="B17" s="4" t="s">
        <v>107</v>
      </c>
      <c r="C17" s="4"/>
      <c r="D17" s="4"/>
      <c r="E17" s="4"/>
      <c r="F17" s="4"/>
      <c r="G17" s="2"/>
      <c r="H17" s="2"/>
      <c r="I17" s="71" t="s">
        <v>91</v>
      </c>
      <c r="J17" s="69">
        <v>157703.35999999999</v>
      </c>
      <c r="K17" s="69"/>
      <c r="L17" s="69"/>
      <c r="M17" s="69">
        <v>220000</v>
      </c>
      <c r="N17" s="4"/>
      <c r="O17" s="4"/>
      <c r="P17" s="4"/>
    </row>
    <row r="18" spans="1:16" ht="24.95" customHeight="1" x14ac:dyDescent="0.55000000000000004">
      <c r="A18" s="2"/>
      <c r="B18" s="4" t="s">
        <v>108</v>
      </c>
      <c r="C18" s="4"/>
      <c r="D18" s="4"/>
      <c r="E18" s="4"/>
      <c r="F18" s="4"/>
      <c r="G18" s="2"/>
      <c r="H18" s="2"/>
      <c r="I18" s="71" t="s">
        <v>92</v>
      </c>
      <c r="J18" s="69">
        <v>579613.80000000005</v>
      </c>
      <c r="K18" s="69"/>
      <c r="L18" s="69"/>
      <c r="M18" s="4"/>
      <c r="N18" s="4"/>
      <c r="O18" s="4"/>
      <c r="P18" s="4"/>
    </row>
    <row r="19" spans="1:16" ht="24.95" customHeight="1" x14ac:dyDescent="0.55000000000000004">
      <c r="A19" s="2"/>
      <c r="B19" s="4" t="s">
        <v>109</v>
      </c>
      <c r="C19" s="4"/>
      <c r="D19" s="4"/>
      <c r="E19" s="4"/>
      <c r="F19" s="4"/>
      <c r="G19" s="2"/>
      <c r="H19" s="2"/>
      <c r="I19" s="71" t="s">
        <v>93</v>
      </c>
      <c r="J19" s="69">
        <v>83779.649999999994</v>
      </c>
      <c r="K19" s="69"/>
      <c r="L19" s="69"/>
      <c r="M19" s="4"/>
      <c r="N19" s="4"/>
      <c r="O19" s="4"/>
      <c r="P19" s="4"/>
    </row>
    <row r="20" spans="1:16" ht="24.95" customHeight="1" x14ac:dyDescent="0.55000000000000004">
      <c r="A20" s="2"/>
      <c r="B20" s="4" t="s">
        <v>110</v>
      </c>
      <c r="C20" s="4"/>
      <c r="D20" s="4"/>
      <c r="E20" s="4"/>
      <c r="F20" s="4"/>
      <c r="G20" s="2"/>
      <c r="H20" s="2"/>
      <c r="I20" s="71" t="s">
        <v>94</v>
      </c>
      <c r="J20" s="69">
        <v>182606</v>
      </c>
      <c r="K20" s="69"/>
      <c r="L20" s="69"/>
      <c r="M20" s="4"/>
      <c r="N20" s="4"/>
      <c r="O20" s="4"/>
      <c r="P20" s="4"/>
    </row>
    <row r="21" spans="1:16" ht="24.95" customHeight="1" x14ac:dyDescent="0.55000000000000004">
      <c r="A21" s="2"/>
      <c r="B21" s="4" t="s">
        <v>99</v>
      </c>
      <c r="C21" s="4"/>
      <c r="D21" s="4"/>
      <c r="E21" s="4"/>
      <c r="F21" s="4"/>
      <c r="G21" s="2"/>
      <c r="H21" s="2"/>
      <c r="I21" s="71" t="s">
        <v>95</v>
      </c>
      <c r="J21" s="69">
        <v>690634.4</v>
      </c>
      <c r="K21" s="69">
        <v>213196.66</v>
      </c>
      <c r="L21" s="69">
        <v>1818900</v>
      </c>
      <c r="M21" s="69">
        <v>251000</v>
      </c>
      <c r="N21" s="69"/>
      <c r="O21" s="4"/>
      <c r="P21" s="4"/>
    </row>
    <row r="22" spans="1:16" ht="24.95" customHeight="1" x14ac:dyDescent="0.55000000000000004">
      <c r="A22" s="2"/>
      <c r="B22" s="4" t="s">
        <v>101</v>
      </c>
      <c r="C22" s="4"/>
      <c r="D22" s="4"/>
      <c r="E22" s="4"/>
      <c r="F22" s="4"/>
      <c r="G22" s="2"/>
      <c r="H22" s="2"/>
      <c r="I22" s="71" t="s">
        <v>96</v>
      </c>
      <c r="J22" s="69">
        <v>119276.92</v>
      </c>
      <c r="K22" s="69"/>
      <c r="L22" s="69"/>
      <c r="M22" s="4"/>
      <c r="N22" s="4"/>
      <c r="O22" s="4"/>
      <c r="P22" s="4"/>
    </row>
    <row r="23" spans="1:16" ht="24.95" customHeight="1" x14ac:dyDescent="0.55000000000000004">
      <c r="A23" s="2"/>
      <c r="B23" s="4" t="s">
        <v>111</v>
      </c>
      <c r="C23" s="4"/>
      <c r="D23" s="4"/>
      <c r="E23" s="4"/>
      <c r="F23" s="4"/>
      <c r="G23" s="2"/>
      <c r="H23" s="2"/>
      <c r="I23" s="71" t="s">
        <v>97</v>
      </c>
      <c r="J23" s="69">
        <v>602075.6</v>
      </c>
      <c r="K23" s="69"/>
      <c r="L23" s="69"/>
      <c r="M23" s="69">
        <v>734000</v>
      </c>
      <c r="N23" s="4"/>
      <c r="O23" s="4"/>
      <c r="P23" s="4"/>
    </row>
    <row r="24" spans="1:16" ht="24.95" customHeight="1" x14ac:dyDescent="0.55000000000000004">
      <c r="A24" s="2"/>
      <c r="B24" s="4" t="s">
        <v>112</v>
      </c>
      <c r="C24" s="4"/>
      <c r="D24" s="4"/>
      <c r="E24" s="4"/>
      <c r="F24" s="4"/>
      <c r="G24" s="2"/>
      <c r="H24" s="2"/>
      <c r="I24" s="71" t="s">
        <v>98</v>
      </c>
      <c r="J24" s="69">
        <v>575688</v>
      </c>
      <c r="K24" s="69"/>
      <c r="L24" s="69"/>
      <c r="M24" s="69">
        <v>1588000</v>
      </c>
      <c r="N24" s="69">
        <v>3527551</v>
      </c>
      <c r="O24" s="4"/>
      <c r="P24" s="4"/>
    </row>
    <row r="25" spans="1:16" ht="24.95" customHeight="1" x14ac:dyDescent="0.55000000000000004">
      <c r="A25" s="5" t="s">
        <v>12</v>
      </c>
      <c r="B25" s="4"/>
      <c r="C25" s="4"/>
      <c r="D25" s="4"/>
      <c r="E25" s="4"/>
      <c r="F25" s="4"/>
      <c r="G25" s="2"/>
      <c r="H25" s="2"/>
      <c r="I25" s="71"/>
      <c r="J25" s="69"/>
      <c r="K25" s="69"/>
      <c r="L25" s="69"/>
      <c r="M25" s="4"/>
      <c r="N25" s="4"/>
      <c r="O25" s="4"/>
      <c r="P25" s="4"/>
    </row>
    <row r="26" spans="1:16" ht="24.95" customHeight="1" x14ac:dyDescent="0.55000000000000004">
      <c r="A26" s="2"/>
      <c r="B26" s="4" t="s">
        <v>75</v>
      </c>
      <c r="C26" s="4"/>
      <c r="D26" s="4"/>
      <c r="E26" s="4"/>
      <c r="F26" s="4"/>
      <c r="G26" s="2"/>
      <c r="H26" s="2"/>
      <c r="I26" s="71"/>
      <c r="J26" s="69">
        <f>SUM(J13:J25)</f>
        <v>5854909.8699999992</v>
      </c>
      <c r="K26" s="69">
        <f>SUM(K21:K25)</f>
        <v>213196.66</v>
      </c>
      <c r="L26" s="69"/>
      <c r="M26" s="73">
        <f>SUM(M17:M23)</f>
        <v>1205000</v>
      </c>
      <c r="N26" s="4"/>
      <c r="O26" s="4"/>
      <c r="P26" s="4"/>
    </row>
    <row r="27" spans="1:16" ht="24.95" customHeight="1" x14ac:dyDescent="0.55000000000000004">
      <c r="A27" s="2" t="s">
        <v>115</v>
      </c>
      <c r="B27" s="4"/>
      <c r="C27" s="4"/>
      <c r="D27" s="4"/>
      <c r="E27" s="4"/>
      <c r="F27" s="4"/>
      <c r="G27" s="2"/>
      <c r="H27" s="2"/>
      <c r="I27" s="71"/>
      <c r="J27" s="69"/>
      <c r="K27" s="69"/>
      <c r="L27" s="69">
        <f>SUM(L21:L26)</f>
        <v>1818900</v>
      </c>
      <c r="M27" s="73">
        <f>SUM(M24)</f>
        <v>1588000</v>
      </c>
      <c r="N27" s="73">
        <f>SUM(N24)</f>
        <v>3527551</v>
      </c>
      <c r="O27" s="4"/>
      <c r="P27" s="4"/>
    </row>
    <row r="28" spans="1:16" ht="24.95" customHeight="1" x14ac:dyDescent="0.55000000000000004">
      <c r="A28" s="2" t="s">
        <v>116</v>
      </c>
      <c r="B28" s="4"/>
      <c r="C28" s="4"/>
      <c r="D28" s="4"/>
      <c r="E28" s="4"/>
      <c r="F28" s="4"/>
      <c r="G28" s="2"/>
      <c r="H28" s="2"/>
      <c r="I28" s="71"/>
      <c r="J28" s="69"/>
      <c r="K28" s="69"/>
      <c r="L28" s="69"/>
      <c r="M28" s="4"/>
      <c r="N28" s="4"/>
      <c r="O28" s="4"/>
      <c r="P28" s="4"/>
    </row>
    <row r="29" spans="1:16" ht="24.95" customHeight="1" x14ac:dyDescent="0.55000000000000004">
      <c r="A29" s="2" t="s">
        <v>117</v>
      </c>
      <c r="B29" s="4"/>
      <c r="C29" s="4"/>
      <c r="D29" s="4"/>
      <c r="E29" s="4"/>
      <c r="F29" s="4"/>
      <c r="G29" s="2"/>
      <c r="H29" s="2"/>
      <c r="I29" s="71"/>
      <c r="J29" s="69">
        <f>SUM(J26+K26+M26)</f>
        <v>7273106.5299999993</v>
      </c>
      <c r="K29" s="69"/>
      <c r="L29" s="69"/>
      <c r="M29" s="4"/>
      <c r="N29" s="4"/>
      <c r="O29" s="4"/>
      <c r="P29" s="4"/>
    </row>
    <row r="30" spans="1:16" ht="24.95" customHeight="1" x14ac:dyDescent="0.55000000000000004">
      <c r="A30" s="16" t="s">
        <v>76</v>
      </c>
      <c r="B30" s="15"/>
      <c r="C30" s="15"/>
      <c r="D30" s="15"/>
      <c r="E30" s="15"/>
      <c r="F30" s="15"/>
      <c r="G30" s="15"/>
      <c r="H30" s="15"/>
      <c r="I30" s="55"/>
    </row>
    <row r="31" spans="1:16" ht="24.95" customHeight="1" x14ac:dyDescent="0.55000000000000004">
      <c r="A31" s="17"/>
      <c r="B31" s="18" t="s">
        <v>77</v>
      </c>
      <c r="C31" s="6"/>
      <c r="D31" s="6"/>
      <c r="E31" s="6"/>
      <c r="F31" s="6"/>
      <c r="G31" s="77"/>
      <c r="H31" s="77"/>
      <c r="I31" s="76"/>
    </row>
    <row r="32" spans="1:16" ht="24.95" customHeight="1" x14ac:dyDescent="0.55000000000000004">
      <c r="A32" s="18" t="s">
        <v>78</v>
      </c>
      <c r="B32" s="17"/>
      <c r="C32" s="6"/>
      <c r="D32" s="6"/>
      <c r="E32" s="6"/>
      <c r="F32" s="6"/>
      <c r="G32" s="6"/>
      <c r="H32" s="6"/>
      <c r="I32" s="76"/>
      <c r="K32" s="67">
        <v>246600</v>
      </c>
      <c r="L32" s="67">
        <v>585700</v>
      </c>
      <c r="M32" s="67">
        <v>3900000</v>
      </c>
    </row>
    <row r="33" spans="1:13" ht="24.95" customHeight="1" x14ac:dyDescent="0.2">
      <c r="A33" s="7"/>
      <c r="B33" s="19" t="s">
        <v>19</v>
      </c>
      <c r="C33" s="7"/>
      <c r="D33" s="7"/>
      <c r="E33" s="7"/>
      <c r="F33" s="7"/>
      <c r="G33" s="7"/>
      <c r="H33" s="7"/>
      <c r="I33" s="72"/>
      <c r="K33" s="67">
        <v>427900</v>
      </c>
      <c r="L33" s="67">
        <v>1098000</v>
      </c>
    </row>
    <row r="34" spans="1:13" ht="24.95" customHeight="1" x14ac:dyDescent="0.2">
      <c r="A34" s="7"/>
      <c r="B34" s="19" t="s">
        <v>20</v>
      </c>
      <c r="C34" s="7"/>
      <c r="D34" s="7"/>
      <c r="E34" s="7"/>
      <c r="F34" s="7"/>
      <c r="G34" s="7"/>
      <c r="H34" s="7"/>
      <c r="I34" s="72"/>
      <c r="K34" s="67">
        <v>497200</v>
      </c>
    </row>
    <row r="35" spans="1:13" ht="24.95" customHeight="1" x14ac:dyDescent="0.2">
      <c r="A35" s="20" t="s">
        <v>21</v>
      </c>
      <c r="C35" s="7"/>
      <c r="D35" s="7"/>
      <c r="E35" s="7"/>
      <c r="F35" s="7"/>
      <c r="G35" s="7"/>
      <c r="H35" s="7"/>
      <c r="I35" s="72"/>
      <c r="K35" s="67">
        <v>262000</v>
      </c>
    </row>
    <row r="36" spans="1:13" ht="24.95" customHeight="1" x14ac:dyDescent="0.2">
      <c r="A36" s="7"/>
      <c r="B36" s="19" t="s">
        <v>22</v>
      </c>
      <c r="C36" s="7"/>
      <c r="D36" s="7"/>
      <c r="E36" s="7"/>
      <c r="F36" s="7"/>
      <c r="G36" s="7"/>
      <c r="H36" s="7"/>
      <c r="I36" s="72"/>
    </row>
    <row r="37" spans="1:13" ht="24.95" customHeight="1" x14ac:dyDescent="0.55000000000000004">
      <c r="A37" s="23" t="s">
        <v>23</v>
      </c>
      <c r="B37" s="22"/>
      <c r="C37" s="7"/>
      <c r="D37" s="7"/>
      <c r="E37" s="7"/>
      <c r="F37" s="7"/>
      <c r="G37" s="7"/>
      <c r="H37" s="7"/>
      <c r="I37" s="72"/>
      <c r="K37" s="67">
        <f>SUM(K32:K36)</f>
        <v>1433700</v>
      </c>
      <c r="L37" s="67">
        <f>SUM(L32:L36)</f>
        <v>1683700</v>
      </c>
      <c r="M37" s="64">
        <f>SUM(M32)</f>
        <v>3900000</v>
      </c>
    </row>
    <row r="38" spans="1:13" ht="24.95" customHeight="1" x14ac:dyDescent="0.2">
      <c r="A38" s="7"/>
      <c r="B38" s="19" t="s">
        <v>24</v>
      </c>
      <c r="C38" s="7"/>
      <c r="D38" s="7"/>
      <c r="E38" s="7"/>
      <c r="F38" s="7"/>
      <c r="G38" s="7"/>
      <c r="H38" s="7"/>
      <c r="I38" s="72"/>
    </row>
    <row r="39" spans="1:13" ht="24.95" customHeight="1" x14ac:dyDescent="0.2">
      <c r="A39" s="86" t="s">
        <v>118</v>
      </c>
      <c r="B39" s="86"/>
      <c r="C39" s="86"/>
      <c r="D39" s="86"/>
      <c r="E39" s="86"/>
      <c r="F39" s="86"/>
      <c r="G39" s="86"/>
      <c r="H39" s="7"/>
      <c r="I39" s="72"/>
    </row>
    <row r="40" spans="1:13" ht="24.95" customHeight="1" x14ac:dyDescent="0.2">
      <c r="A40" s="72"/>
      <c r="B40" s="72"/>
      <c r="C40" s="72"/>
      <c r="D40" s="72"/>
      <c r="E40" s="72"/>
      <c r="F40" s="72"/>
      <c r="G40" s="72"/>
      <c r="H40" s="7"/>
      <c r="I40" s="72"/>
    </row>
    <row r="41" spans="1:13" ht="24.95" customHeight="1" thickBot="1" x14ac:dyDescent="0.25">
      <c r="A41" s="7"/>
      <c r="B41" s="19"/>
      <c r="C41" s="7"/>
      <c r="D41" s="7"/>
      <c r="E41" s="7"/>
      <c r="F41" s="7"/>
      <c r="G41" s="7"/>
      <c r="H41" s="7"/>
      <c r="I41" s="72"/>
    </row>
    <row r="42" spans="1:13" ht="24.95" customHeight="1" x14ac:dyDescent="0.2">
      <c r="A42" s="7"/>
      <c r="B42" s="90" t="s">
        <v>66</v>
      </c>
      <c r="C42" s="91" t="s">
        <v>8</v>
      </c>
      <c r="D42" s="91" t="s">
        <v>9</v>
      </c>
      <c r="E42" s="92" t="s">
        <v>25</v>
      </c>
      <c r="F42" s="7"/>
      <c r="G42" s="7"/>
      <c r="H42" s="7"/>
      <c r="I42" s="72"/>
    </row>
    <row r="43" spans="1:13" ht="24.95" customHeight="1" x14ac:dyDescent="0.35">
      <c r="A43" s="7"/>
      <c r="B43" s="93" t="s">
        <v>62</v>
      </c>
      <c r="C43" s="87">
        <v>66</v>
      </c>
      <c r="D43" s="88">
        <v>111</v>
      </c>
      <c r="E43" s="94">
        <f>SUM(C43:D43)</f>
        <v>177</v>
      </c>
      <c r="F43" s="7"/>
      <c r="G43" s="7"/>
      <c r="H43" s="7"/>
      <c r="I43" s="72"/>
    </row>
    <row r="44" spans="1:13" ht="24.95" customHeight="1" x14ac:dyDescent="0.35">
      <c r="A44" s="7"/>
      <c r="B44" s="93" t="s">
        <v>63</v>
      </c>
      <c r="C44" s="88">
        <v>1</v>
      </c>
      <c r="D44" s="88">
        <v>3</v>
      </c>
      <c r="E44" s="94">
        <f>SUM(C44:D44)</f>
        <v>4</v>
      </c>
      <c r="F44" s="7"/>
      <c r="G44" s="7"/>
      <c r="H44" s="7"/>
      <c r="I44" s="72"/>
    </row>
    <row r="45" spans="1:13" ht="24.95" customHeight="1" x14ac:dyDescent="0.35">
      <c r="A45" s="7"/>
      <c r="B45" s="93" t="s">
        <v>64</v>
      </c>
      <c r="C45" s="89"/>
      <c r="D45" s="88"/>
      <c r="E45" s="94"/>
      <c r="F45" s="7"/>
      <c r="G45" s="7"/>
      <c r="H45" s="7"/>
      <c r="I45" s="72"/>
    </row>
    <row r="46" spans="1:13" ht="24.95" customHeight="1" thickBot="1" x14ac:dyDescent="0.4">
      <c r="A46" s="7"/>
      <c r="B46" s="95" t="s">
        <v>65</v>
      </c>
      <c r="C46" s="96">
        <f>SUM(C43:C45)</f>
        <v>67</v>
      </c>
      <c r="D46" s="96">
        <f>SUM(D43:D45)</f>
        <v>114</v>
      </c>
      <c r="E46" s="97">
        <f>SUM(E43:E44)</f>
        <v>181</v>
      </c>
      <c r="F46" s="7"/>
      <c r="G46" s="7"/>
      <c r="H46" s="7"/>
      <c r="I46" s="72"/>
      <c r="J46" s="67">
        <f>SUM(J29+K37)</f>
        <v>8706806.5299999993</v>
      </c>
    </row>
    <row r="47" spans="1:13" ht="24.95" customHeight="1" x14ac:dyDescent="0.2">
      <c r="A47" s="7"/>
      <c r="B47" s="7"/>
      <c r="C47" s="7"/>
      <c r="D47" s="7"/>
      <c r="E47" s="7"/>
      <c r="F47" s="7"/>
      <c r="G47" s="7"/>
      <c r="H47" s="7"/>
      <c r="I47" s="72"/>
    </row>
    <row r="48" spans="1:13" ht="24.95" customHeight="1" x14ac:dyDescent="0.2">
      <c r="A48" s="7"/>
      <c r="B48" s="7"/>
      <c r="C48" s="7"/>
      <c r="D48" s="7"/>
      <c r="E48" s="7"/>
      <c r="F48" s="7"/>
      <c r="G48" s="7"/>
      <c r="H48" s="7"/>
      <c r="I48" s="72"/>
    </row>
    <row r="49" spans="1:9" ht="24.95" customHeight="1" x14ac:dyDescent="0.2">
      <c r="A49" s="7"/>
      <c r="B49" s="7"/>
      <c r="C49" s="7"/>
      <c r="D49" s="7"/>
      <c r="E49" s="7"/>
      <c r="F49" s="7"/>
      <c r="G49" s="7"/>
      <c r="H49" s="7"/>
      <c r="I49" s="72"/>
    </row>
    <row r="50" spans="1:9" ht="24.95" customHeight="1" x14ac:dyDescent="0.2">
      <c r="A50" s="7"/>
      <c r="B50" s="7"/>
      <c r="C50" s="7"/>
      <c r="D50" s="7"/>
      <c r="E50" s="7"/>
      <c r="F50" s="7"/>
      <c r="G50" s="7"/>
      <c r="H50" s="7"/>
      <c r="I50" s="72"/>
    </row>
    <row r="51" spans="1:9" ht="24.95" customHeight="1" x14ac:dyDescent="0.2">
      <c r="A51" s="7"/>
      <c r="B51" s="7"/>
      <c r="C51" s="7"/>
      <c r="D51" s="7"/>
      <c r="E51" s="7"/>
      <c r="F51" s="7"/>
      <c r="G51" s="7"/>
      <c r="H51" s="7"/>
      <c r="I51" s="72"/>
    </row>
    <row r="52" spans="1:9" ht="24.95" customHeight="1" x14ac:dyDescent="0.2">
      <c r="A52" s="7"/>
      <c r="B52" s="7"/>
      <c r="C52" s="7"/>
      <c r="D52" s="7"/>
      <c r="E52" s="7"/>
      <c r="F52" s="7"/>
      <c r="G52" s="7"/>
      <c r="H52" s="7"/>
      <c r="I52" s="72"/>
    </row>
    <row r="53" spans="1:9" ht="24.95" customHeight="1" x14ac:dyDescent="0.2">
      <c r="A53" s="7"/>
      <c r="B53" s="7"/>
      <c r="C53" s="7"/>
      <c r="D53" s="7"/>
      <c r="E53" s="7"/>
      <c r="F53" s="7"/>
      <c r="G53" s="7"/>
      <c r="H53" s="7"/>
      <c r="I53" s="72"/>
    </row>
    <row r="54" spans="1:9" ht="24.95" customHeight="1" x14ac:dyDescent="0.2">
      <c r="A54" s="7"/>
      <c r="B54" s="7"/>
      <c r="C54" s="7"/>
      <c r="D54" s="7"/>
      <c r="E54" s="7"/>
      <c r="F54" s="7"/>
      <c r="G54" s="7"/>
      <c r="H54" s="7"/>
      <c r="I54" s="72"/>
    </row>
    <row r="55" spans="1:9" ht="24.95" customHeight="1" x14ac:dyDescent="0.2">
      <c r="A55" s="7"/>
      <c r="B55" s="7"/>
      <c r="C55" s="7"/>
      <c r="D55" s="7"/>
      <c r="E55" s="7"/>
      <c r="F55" s="7"/>
      <c r="G55" s="7"/>
      <c r="H55" s="7"/>
      <c r="I55" s="72"/>
    </row>
    <row r="56" spans="1:9" ht="24.95" customHeight="1" x14ac:dyDescent="0.2">
      <c r="A56" s="7"/>
      <c r="B56" s="7"/>
      <c r="C56" s="7"/>
      <c r="D56" s="7"/>
      <c r="E56" s="7"/>
      <c r="F56" s="7"/>
      <c r="G56" s="7"/>
      <c r="H56" s="7"/>
      <c r="I56" s="72"/>
    </row>
    <row r="57" spans="1:9" ht="24.95" customHeight="1" x14ac:dyDescent="0.2">
      <c r="A57" s="7"/>
      <c r="B57" s="7"/>
      <c r="C57" s="7"/>
      <c r="D57" s="7"/>
      <c r="E57" s="7"/>
      <c r="F57" s="7"/>
      <c r="G57" s="7"/>
      <c r="H57" s="7"/>
      <c r="I57" s="72"/>
    </row>
    <row r="58" spans="1:9" ht="24.95" customHeight="1" x14ac:dyDescent="0.2">
      <c r="A58" s="7"/>
      <c r="B58" s="7"/>
      <c r="C58" s="7"/>
      <c r="D58" s="7"/>
      <c r="E58" s="7"/>
      <c r="F58" s="7"/>
      <c r="G58" s="7"/>
      <c r="H58" s="7"/>
      <c r="I58" s="72"/>
    </row>
    <row r="59" spans="1:9" ht="24.95" customHeight="1" x14ac:dyDescent="0.2">
      <c r="A59" s="7"/>
      <c r="B59" s="7"/>
      <c r="C59" s="7"/>
      <c r="D59" s="7"/>
      <c r="E59" s="7"/>
      <c r="F59" s="7"/>
      <c r="G59" s="7"/>
      <c r="H59" s="7"/>
      <c r="I59" s="72"/>
    </row>
    <row r="60" spans="1:9" ht="24.95" customHeight="1" x14ac:dyDescent="0.2">
      <c r="A60" s="7"/>
      <c r="B60" s="7"/>
      <c r="C60" s="7"/>
      <c r="D60" s="7"/>
      <c r="E60" s="7"/>
      <c r="F60" s="7"/>
      <c r="G60" s="7"/>
      <c r="H60" s="7"/>
      <c r="I60" s="72"/>
    </row>
    <row r="61" spans="1:9" ht="24.95" customHeight="1" x14ac:dyDescent="0.2">
      <c r="A61" s="7"/>
      <c r="B61" s="7"/>
      <c r="C61" s="7"/>
      <c r="D61" s="7"/>
      <c r="E61" s="7"/>
      <c r="F61" s="7"/>
      <c r="G61" s="7"/>
      <c r="H61" s="7"/>
      <c r="I61" s="72"/>
    </row>
    <row r="62" spans="1:9" ht="35.25" customHeight="1" x14ac:dyDescent="0.2">
      <c r="A62" s="7"/>
      <c r="B62" s="98" t="s">
        <v>8</v>
      </c>
      <c r="C62" s="7"/>
      <c r="D62" s="7"/>
      <c r="E62" s="7"/>
      <c r="F62" s="7"/>
      <c r="G62" s="7"/>
      <c r="H62" s="7"/>
      <c r="I62" s="72"/>
    </row>
    <row r="63" spans="1:9" ht="35.25" customHeight="1" x14ac:dyDescent="0.2">
      <c r="A63" s="7"/>
      <c r="B63" s="98" t="s">
        <v>9</v>
      </c>
      <c r="C63" s="7"/>
      <c r="D63" s="7"/>
      <c r="E63" s="7"/>
      <c r="F63" s="7"/>
      <c r="G63" s="7"/>
      <c r="H63" s="7"/>
      <c r="I63" s="72"/>
    </row>
    <row r="64" spans="1:9" ht="35.25" customHeight="1" x14ac:dyDescent="0.2">
      <c r="A64" s="7"/>
      <c r="B64" s="7"/>
      <c r="C64" s="7"/>
      <c r="D64" s="7"/>
      <c r="E64" s="7"/>
      <c r="F64" s="7"/>
      <c r="G64" s="7"/>
      <c r="H64" s="7"/>
      <c r="I64" s="72"/>
    </row>
    <row r="65" spans="1:9" ht="35.25" customHeight="1" x14ac:dyDescent="0.2">
      <c r="A65" s="7"/>
      <c r="B65" s="7"/>
      <c r="C65" s="7"/>
      <c r="D65" s="7"/>
      <c r="E65" s="7"/>
      <c r="F65" s="7"/>
      <c r="G65" s="7"/>
      <c r="H65" s="7"/>
      <c r="I65" s="72"/>
    </row>
    <row r="66" spans="1:9" ht="35.25" customHeight="1" x14ac:dyDescent="0.2">
      <c r="A66" s="7"/>
      <c r="B66" s="7"/>
      <c r="C66" s="7"/>
      <c r="D66" s="7"/>
      <c r="E66" s="7"/>
      <c r="F66" s="7"/>
      <c r="G66" s="7"/>
      <c r="H66" s="7"/>
      <c r="I66" s="72"/>
    </row>
    <row r="67" spans="1:9" ht="35.25" customHeight="1" x14ac:dyDescent="0.2">
      <c r="A67" s="7"/>
      <c r="B67" s="7"/>
      <c r="C67" s="7"/>
      <c r="D67" s="7"/>
      <c r="E67" s="7"/>
      <c r="F67" s="7"/>
      <c r="G67" s="7"/>
      <c r="H67" s="7"/>
      <c r="I67" s="72"/>
    </row>
    <row r="68" spans="1:9" ht="35.25" customHeight="1" x14ac:dyDescent="0.2">
      <c r="A68" s="7"/>
      <c r="B68" s="7"/>
      <c r="C68" s="7"/>
      <c r="D68" s="7"/>
      <c r="E68" s="7"/>
      <c r="F68" s="7"/>
      <c r="G68" s="7"/>
      <c r="H68" s="7"/>
      <c r="I68" s="72"/>
    </row>
  </sheetData>
  <mergeCells count="12">
    <mergeCell ref="A39:G39"/>
    <mergeCell ref="B13:F13"/>
    <mergeCell ref="I31:I32"/>
    <mergeCell ref="G31:H31"/>
    <mergeCell ref="B11:F11"/>
    <mergeCell ref="A3:I3"/>
    <mergeCell ref="A4:I4"/>
    <mergeCell ref="J5:P5"/>
    <mergeCell ref="J8:P8"/>
    <mergeCell ref="A2:F2"/>
    <mergeCell ref="B5:F5"/>
    <mergeCell ref="B8:F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4" manualBreakCount="4">
    <brk id="38" max="8" man="1"/>
    <brk id="65" max="8" man="1"/>
    <brk id="70" max="8" man="1"/>
    <brk id="7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5"/>
  <sheetViews>
    <sheetView view="pageBreakPreview" topLeftCell="A16" zoomScaleNormal="100" zoomScaleSheetLayoutView="100" workbookViewId="0">
      <selection activeCell="F15" sqref="F15"/>
    </sheetView>
  </sheetViews>
  <sheetFormatPr defaultColWidth="12.5" defaultRowHeight="35.25" customHeight="1" x14ac:dyDescent="0.2"/>
  <cols>
    <col min="1" max="1" width="6.75" customWidth="1"/>
    <col min="2" max="2" width="30.375" customWidth="1"/>
    <col min="3" max="3" width="14.375" customWidth="1"/>
    <col min="4" max="4" width="15.5" customWidth="1"/>
    <col min="5" max="5" width="13.625" customWidth="1"/>
    <col min="6" max="6" width="12.5" customWidth="1"/>
    <col min="7" max="8" width="8.625" customWidth="1"/>
  </cols>
  <sheetData>
    <row r="1" spans="1:14" ht="24.95" customHeight="1" x14ac:dyDescent="0.55000000000000004">
      <c r="A1" s="16"/>
      <c r="B1" s="50"/>
      <c r="C1" s="50"/>
      <c r="D1" s="50"/>
      <c r="E1" s="50"/>
      <c r="F1" s="50"/>
      <c r="G1" s="16"/>
      <c r="H1" s="16"/>
      <c r="I1" s="16"/>
      <c r="J1" s="4"/>
      <c r="K1" s="4"/>
      <c r="L1" s="4"/>
      <c r="M1" s="4"/>
      <c r="N1" s="4"/>
    </row>
    <row r="2" spans="1:14" ht="24.95" customHeight="1" x14ac:dyDescent="0.55000000000000004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47"/>
      <c r="K2" s="47"/>
      <c r="L2" s="47"/>
      <c r="M2" s="47"/>
      <c r="N2" s="47"/>
    </row>
    <row r="3" spans="1:14" ht="24.95" customHeight="1" x14ac:dyDescent="0.2"/>
    <row r="4" spans="1:14" ht="24.95" customHeight="1" x14ac:dyDescent="0.5">
      <c r="A4" s="78" t="s">
        <v>0</v>
      </c>
      <c r="B4" s="78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80" t="s">
        <v>7</v>
      </c>
      <c r="H4" s="81"/>
      <c r="I4" s="78" t="s">
        <v>10</v>
      </c>
    </row>
    <row r="5" spans="1:14" ht="24.95" customHeight="1" x14ac:dyDescent="0.5">
      <c r="A5" s="79"/>
      <c r="B5" s="79"/>
      <c r="C5" s="12" t="s">
        <v>3</v>
      </c>
      <c r="D5" s="12" t="s">
        <v>3</v>
      </c>
      <c r="E5" s="12" t="s">
        <v>3</v>
      </c>
      <c r="F5" s="12" t="s">
        <v>3</v>
      </c>
      <c r="G5" s="12" t="s">
        <v>8</v>
      </c>
      <c r="H5" s="12" t="s">
        <v>9</v>
      </c>
      <c r="I5" s="79"/>
    </row>
    <row r="6" spans="1:14" ht="24.95" customHeight="1" x14ac:dyDescent="0.5">
      <c r="A6" s="10">
        <v>1</v>
      </c>
      <c r="B6" s="11" t="s">
        <v>15</v>
      </c>
      <c r="C6" s="13">
        <v>283600</v>
      </c>
      <c r="D6" s="13">
        <v>188000</v>
      </c>
      <c r="E6" s="13">
        <f>SUM(C6-D6)</f>
        <v>95600</v>
      </c>
      <c r="F6" s="13">
        <f>SUM(E6*100/C6)</f>
        <v>33.70944992947814</v>
      </c>
      <c r="G6" s="13"/>
      <c r="H6" s="14" t="s">
        <v>18</v>
      </c>
      <c r="I6" s="13" t="s">
        <v>67</v>
      </c>
    </row>
    <row r="7" spans="1:14" ht="24.95" customHeight="1" x14ac:dyDescent="0.5">
      <c r="A7" s="11"/>
      <c r="B7" s="11" t="s">
        <v>14</v>
      </c>
      <c r="C7" s="13"/>
      <c r="D7" s="13"/>
      <c r="E7" s="13"/>
      <c r="F7" s="13"/>
      <c r="G7" s="13"/>
      <c r="H7" s="13"/>
      <c r="I7" s="48">
        <v>2563</v>
      </c>
    </row>
    <row r="8" spans="1:14" ht="24.95" customHeight="1" x14ac:dyDescent="0.5">
      <c r="A8" s="10">
        <v>2</v>
      </c>
      <c r="B8" s="11" t="s">
        <v>16</v>
      </c>
      <c r="C8" s="13">
        <v>6580000</v>
      </c>
      <c r="D8" s="13">
        <v>5710000.6900000004</v>
      </c>
      <c r="E8" s="13">
        <f>SUM(C8-D8)</f>
        <v>869999.30999999959</v>
      </c>
      <c r="F8" s="13">
        <f>SUM(E8*100/C8)</f>
        <v>13.221874012158048</v>
      </c>
      <c r="G8" s="13"/>
      <c r="H8" s="14" t="s">
        <v>18</v>
      </c>
      <c r="I8" s="13" t="s">
        <v>68</v>
      </c>
    </row>
    <row r="9" spans="1:14" ht="24.95" customHeight="1" x14ac:dyDescent="0.5">
      <c r="A9" s="11"/>
      <c r="B9" s="11" t="s">
        <v>17</v>
      </c>
      <c r="C9" s="13"/>
      <c r="D9" s="13"/>
      <c r="E9" s="13"/>
      <c r="F9" s="13"/>
      <c r="G9" s="13"/>
      <c r="H9" s="13"/>
      <c r="I9" s="48">
        <v>2563</v>
      </c>
    </row>
    <row r="10" spans="1:14" ht="24.95" customHeight="1" x14ac:dyDescent="0.5">
      <c r="A10" s="11"/>
      <c r="B10" s="11"/>
      <c r="C10" s="11"/>
      <c r="D10" s="11"/>
      <c r="E10" s="11"/>
      <c r="F10" s="11"/>
      <c r="G10" s="11"/>
      <c r="H10" s="11"/>
      <c r="I10" s="11"/>
    </row>
    <row r="11" spans="1:14" ht="24.95" customHeight="1" x14ac:dyDescent="0.4">
      <c r="A11" s="9"/>
      <c r="B11" s="9"/>
      <c r="C11" s="9"/>
      <c r="D11" s="9"/>
      <c r="E11" s="9"/>
      <c r="F11" s="9"/>
      <c r="G11" s="9"/>
      <c r="H11" s="9"/>
      <c r="I11" s="9"/>
    </row>
    <row r="12" spans="1:14" ht="24.95" customHeight="1" x14ac:dyDescent="0.4">
      <c r="A12" s="9"/>
      <c r="B12" s="9"/>
      <c r="C12" s="9"/>
      <c r="D12" s="9"/>
      <c r="E12" s="9"/>
      <c r="F12" s="9"/>
      <c r="G12" s="9"/>
      <c r="H12" s="9"/>
      <c r="I12" s="9"/>
    </row>
    <row r="13" spans="1:14" ht="24.95" customHeight="1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4" ht="24.95" customHeight="1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14" ht="24.95" customHeight="1" x14ac:dyDescent="0.5">
      <c r="A15" s="49"/>
      <c r="B15" s="61" t="s">
        <v>25</v>
      </c>
      <c r="C15" s="62">
        <f>SUM(C6:C8)</f>
        <v>6863600</v>
      </c>
      <c r="D15" s="62">
        <f>SUM(D6:D8)</f>
        <v>5898000.6900000004</v>
      </c>
      <c r="E15" s="62">
        <f>SUM(E6:E8)</f>
        <v>965599.30999999959</v>
      </c>
      <c r="F15" s="63">
        <f>SUM(E15*100/C15)</f>
        <v>14.068408852497225</v>
      </c>
      <c r="G15" s="49"/>
      <c r="H15" s="49"/>
      <c r="I15" s="49"/>
    </row>
    <row r="16" spans="1:14" ht="24.95" customHeight="1" x14ac:dyDescent="0.2">
      <c r="A16" s="7"/>
      <c r="B16" s="7"/>
      <c r="C16" s="7"/>
      <c r="D16" s="7"/>
      <c r="E16" s="7"/>
      <c r="F16" s="7"/>
      <c r="G16" s="7"/>
      <c r="H16" s="7"/>
      <c r="I16" s="7"/>
    </row>
    <row r="17" spans="1:9" ht="24.95" customHeight="1" x14ac:dyDescent="0.2">
      <c r="A17" s="7"/>
      <c r="B17" s="7"/>
      <c r="C17" s="7"/>
      <c r="D17" s="7"/>
      <c r="E17" s="7"/>
      <c r="F17" s="7"/>
      <c r="G17" s="7"/>
      <c r="H17" s="7"/>
      <c r="I17" s="7"/>
    </row>
    <row r="18" spans="1:9" ht="24.95" customHeigh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9" ht="24.95" customHeight="1" x14ac:dyDescent="0.2">
      <c r="A19" s="7"/>
      <c r="B19" s="7"/>
      <c r="C19" s="7"/>
      <c r="D19" s="7"/>
      <c r="E19" s="7"/>
      <c r="F19" s="7"/>
      <c r="G19" s="7"/>
      <c r="H19" s="7"/>
      <c r="I19" s="7"/>
    </row>
    <row r="20" spans="1:9" ht="24.95" customHeight="1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9" ht="24.95" customHeight="1" x14ac:dyDescent="0.2">
      <c r="A21" s="7"/>
      <c r="B21" s="7"/>
      <c r="C21" s="7"/>
      <c r="D21" s="7"/>
      <c r="E21" s="7"/>
      <c r="F21" s="7"/>
      <c r="G21" s="7"/>
      <c r="H21" s="7"/>
      <c r="I21" s="7"/>
    </row>
    <row r="22" spans="1:9" ht="24.95" customHeight="1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9" ht="24.95" customHeight="1" x14ac:dyDescent="0.2">
      <c r="A23" s="7"/>
      <c r="B23" s="7"/>
      <c r="C23" s="7"/>
      <c r="D23" s="7"/>
      <c r="E23" s="7"/>
      <c r="F23" s="7"/>
      <c r="G23" s="7"/>
      <c r="H23" s="7"/>
      <c r="I23" s="7"/>
    </row>
    <row r="24" spans="1:9" ht="24.95" customHeight="1" x14ac:dyDescent="0.2">
      <c r="A24" s="7"/>
      <c r="B24" s="7"/>
      <c r="C24" s="7"/>
      <c r="D24" s="7"/>
      <c r="E24" s="7"/>
      <c r="F24" s="7"/>
      <c r="G24" s="7"/>
      <c r="H24" s="7"/>
      <c r="I24" s="7"/>
    </row>
    <row r="25" spans="1:9" ht="24.95" customHeight="1" x14ac:dyDescent="0.2">
      <c r="A25" s="7"/>
      <c r="B25" s="7"/>
      <c r="C25" s="7"/>
      <c r="D25" s="7"/>
      <c r="E25" s="7"/>
      <c r="F25" s="7"/>
      <c r="G25" s="7"/>
      <c r="H25" s="7"/>
      <c r="I25" s="7"/>
    </row>
    <row r="26" spans="1:9" ht="24.95" customHeight="1" x14ac:dyDescent="0.2">
      <c r="A26" s="7"/>
      <c r="B26" s="7"/>
      <c r="C26" s="7"/>
      <c r="D26" s="7"/>
      <c r="E26" s="7"/>
      <c r="F26" s="7"/>
      <c r="G26" s="7"/>
      <c r="H26" s="7"/>
      <c r="I26" s="7"/>
    </row>
    <row r="27" spans="1:9" ht="35.25" customHeight="1" x14ac:dyDescent="0.2">
      <c r="A27" s="7"/>
      <c r="B27" s="7"/>
      <c r="C27" s="7"/>
      <c r="D27" s="7"/>
      <c r="E27" s="7"/>
      <c r="F27" s="7"/>
      <c r="G27" s="7"/>
      <c r="H27" s="7"/>
      <c r="I27" s="7"/>
    </row>
    <row r="28" spans="1:9" ht="35.25" customHeight="1" x14ac:dyDescent="0.2">
      <c r="A28" s="7"/>
      <c r="B28" s="7"/>
      <c r="C28" s="7"/>
      <c r="D28" s="7"/>
      <c r="E28" s="7"/>
      <c r="F28" s="7"/>
      <c r="G28" s="7"/>
      <c r="H28" s="7"/>
      <c r="I28" s="7"/>
    </row>
    <row r="29" spans="1:9" ht="35.25" customHeight="1" x14ac:dyDescent="0.2">
      <c r="A29" s="7"/>
      <c r="B29" s="7"/>
      <c r="C29" s="7"/>
      <c r="D29" s="7"/>
      <c r="E29" s="7"/>
      <c r="F29" s="7"/>
      <c r="G29" s="7"/>
      <c r="H29" s="7"/>
      <c r="I29" s="7"/>
    </row>
    <row r="30" spans="1:9" ht="35.25" customHeight="1" x14ac:dyDescent="0.2">
      <c r="A30" s="7"/>
      <c r="B30" s="7"/>
      <c r="C30" s="7"/>
      <c r="D30" s="7"/>
      <c r="E30" s="7"/>
      <c r="F30" s="7"/>
      <c r="G30" s="7"/>
      <c r="H30" s="7"/>
      <c r="I30" s="7"/>
    </row>
    <row r="31" spans="1:9" ht="35.25" customHeight="1" x14ac:dyDescent="0.2">
      <c r="A31" s="7"/>
      <c r="B31" s="7"/>
      <c r="C31" s="7"/>
      <c r="D31" s="7"/>
      <c r="E31" s="7"/>
      <c r="F31" s="7"/>
      <c r="G31" s="7"/>
      <c r="H31" s="7"/>
      <c r="I31" s="7"/>
    </row>
    <row r="32" spans="1:9" ht="35.25" customHeight="1" x14ac:dyDescent="0.2">
      <c r="A32" s="7"/>
      <c r="B32" s="7"/>
      <c r="C32" s="7"/>
      <c r="D32" s="7"/>
      <c r="E32" s="7"/>
      <c r="F32" s="7"/>
      <c r="G32" s="7"/>
      <c r="H32" s="7"/>
      <c r="I32" s="7"/>
    </row>
    <row r="33" spans="1:9" ht="35.25" customHeight="1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ht="35.25" customHeight="1" x14ac:dyDescent="0.2">
      <c r="A34" s="7"/>
      <c r="B34" s="7"/>
      <c r="C34" s="7"/>
      <c r="D34" s="7"/>
      <c r="E34" s="7"/>
      <c r="F34" s="7"/>
      <c r="G34" s="7"/>
      <c r="H34" s="7"/>
      <c r="I34" s="7"/>
    </row>
    <row r="35" spans="1:9" ht="35.25" customHeight="1" x14ac:dyDescent="0.2">
      <c r="A35" s="7"/>
      <c r="B35" s="7"/>
      <c r="C35" s="7"/>
      <c r="D35" s="7"/>
      <c r="E35" s="7"/>
      <c r="F35" s="7"/>
      <c r="G35" s="7"/>
      <c r="H35" s="7"/>
      <c r="I35" s="7"/>
    </row>
  </sheetData>
  <mergeCells count="5">
    <mergeCell ref="A2:I2"/>
    <mergeCell ref="A4:A5"/>
    <mergeCell ref="B4:B5"/>
    <mergeCell ref="G4:H4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52"/>
  <sheetViews>
    <sheetView view="pageBreakPreview" topLeftCell="A31" zoomScaleNormal="100" zoomScaleSheetLayoutView="100" workbookViewId="0">
      <selection activeCell="F48" sqref="F48"/>
    </sheetView>
  </sheetViews>
  <sheetFormatPr defaultColWidth="12.5" defaultRowHeight="35.25" customHeight="1" x14ac:dyDescent="0.2"/>
  <cols>
    <col min="1" max="1" width="6.75" customWidth="1"/>
    <col min="2" max="2" width="30.375" customWidth="1"/>
    <col min="3" max="3" width="12.75" customWidth="1"/>
    <col min="4" max="4" width="15.5" customWidth="1"/>
    <col min="5" max="5" width="7.125" customWidth="1"/>
    <col min="6" max="6" width="11.125" customWidth="1"/>
    <col min="7" max="7" width="8.625" customWidth="1"/>
    <col min="8" max="8" width="7.125" customWidth="1"/>
    <col min="9" max="9" width="16.25" customWidth="1"/>
  </cols>
  <sheetData>
    <row r="1" spans="1:14" ht="24.95" customHeight="1" x14ac:dyDescent="0.55000000000000004">
      <c r="A1" s="16"/>
      <c r="B1" s="50"/>
      <c r="C1" s="50"/>
      <c r="D1" s="50"/>
      <c r="E1" s="50"/>
      <c r="F1" s="50"/>
      <c r="G1" s="16"/>
      <c r="H1" s="16"/>
      <c r="I1" s="16"/>
      <c r="J1" s="4"/>
      <c r="K1" s="4"/>
      <c r="L1" s="4"/>
      <c r="M1" s="4"/>
      <c r="N1" s="4"/>
    </row>
    <row r="2" spans="1:14" ht="24.95" customHeight="1" x14ac:dyDescent="0.55000000000000004">
      <c r="A2" s="77" t="s">
        <v>69</v>
      </c>
      <c r="B2" s="77"/>
      <c r="C2" s="77"/>
      <c r="D2" s="77"/>
      <c r="E2" s="77"/>
      <c r="F2" s="77"/>
      <c r="G2" s="77"/>
      <c r="H2" s="77"/>
      <c r="I2" s="77"/>
      <c r="J2" s="47"/>
      <c r="K2" s="47"/>
      <c r="L2" s="47"/>
      <c r="M2" s="47"/>
      <c r="N2" s="47"/>
    </row>
    <row r="3" spans="1:14" ht="24.95" customHeight="1" x14ac:dyDescent="0.2"/>
    <row r="4" spans="1:14" ht="24.95" customHeight="1" x14ac:dyDescent="0.5">
      <c r="A4" s="78" t="s">
        <v>0</v>
      </c>
      <c r="B4" s="78" t="s">
        <v>1</v>
      </c>
      <c r="C4" s="12" t="s">
        <v>2</v>
      </c>
      <c r="D4" s="12" t="s">
        <v>4</v>
      </c>
      <c r="E4" s="12" t="s">
        <v>5</v>
      </c>
      <c r="F4" s="12" t="s">
        <v>6</v>
      </c>
      <c r="G4" s="80" t="s">
        <v>7</v>
      </c>
      <c r="H4" s="81"/>
      <c r="I4" s="78" t="s">
        <v>10</v>
      </c>
    </row>
    <row r="5" spans="1:14" ht="24.95" customHeight="1" x14ac:dyDescent="0.5">
      <c r="A5" s="79"/>
      <c r="B5" s="79"/>
      <c r="C5" s="12" t="s">
        <v>3</v>
      </c>
      <c r="D5" s="12" t="s">
        <v>3</v>
      </c>
      <c r="E5" s="12" t="s">
        <v>3</v>
      </c>
      <c r="F5" s="12" t="s">
        <v>3</v>
      </c>
      <c r="G5" s="12" t="s">
        <v>8</v>
      </c>
      <c r="H5" s="12" t="s">
        <v>9</v>
      </c>
      <c r="I5" s="79"/>
    </row>
    <row r="6" spans="1:14" ht="24.95" customHeight="1" x14ac:dyDescent="0.5">
      <c r="A6" s="31">
        <v>1</v>
      </c>
      <c r="B6" s="32" t="s">
        <v>27</v>
      </c>
      <c r="C6" s="33">
        <v>4300</v>
      </c>
      <c r="D6" s="33">
        <v>4300</v>
      </c>
      <c r="E6" s="37">
        <f>SUM(C6-D6)</f>
        <v>0</v>
      </c>
      <c r="F6" s="34">
        <f>SUM(E6*100/C6)</f>
        <v>0</v>
      </c>
      <c r="G6" s="39" t="s">
        <v>18</v>
      </c>
      <c r="H6" s="11"/>
      <c r="I6" s="34" t="s">
        <v>58</v>
      </c>
    </row>
    <row r="7" spans="1:14" ht="24.95" customHeight="1" x14ac:dyDescent="0.5">
      <c r="A7" s="31">
        <v>2</v>
      </c>
      <c r="B7" s="32" t="s">
        <v>26</v>
      </c>
      <c r="C7" s="33">
        <v>78000</v>
      </c>
      <c r="D7" s="33">
        <v>78000</v>
      </c>
      <c r="E7" s="37">
        <f t="shared" ref="E7:E40" si="0">SUM(C7-D7)</f>
        <v>0</v>
      </c>
      <c r="F7" s="34">
        <f t="shared" ref="F7:F48" si="1">SUM(E7*100/C7)</f>
        <v>0</v>
      </c>
      <c r="G7" s="39" t="s">
        <v>18</v>
      </c>
      <c r="H7" s="11"/>
      <c r="I7" s="34" t="s">
        <v>58</v>
      </c>
    </row>
    <row r="8" spans="1:14" ht="24.95" customHeight="1" x14ac:dyDescent="0.5">
      <c r="A8" s="31">
        <v>3</v>
      </c>
      <c r="B8" s="32" t="s">
        <v>28</v>
      </c>
      <c r="C8" s="33">
        <v>45000</v>
      </c>
      <c r="D8" s="33">
        <v>45000</v>
      </c>
      <c r="E8" s="37">
        <f t="shared" si="0"/>
        <v>0</v>
      </c>
      <c r="F8" s="34">
        <f t="shared" si="1"/>
        <v>0</v>
      </c>
      <c r="G8" s="39" t="s">
        <v>18</v>
      </c>
      <c r="H8" s="11"/>
      <c r="I8" s="34" t="s">
        <v>58</v>
      </c>
    </row>
    <row r="9" spans="1:14" ht="24.95" customHeight="1" x14ac:dyDescent="0.5">
      <c r="A9" s="31">
        <v>4</v>
      </c>
      <c r="B9" s="32" t="s">
        <v>29</v>
      </c>
      <c r="C9" s="33">
        <v>43000</v>
      </c>
      <c r="D9" s="33">
        <v>43000</v>
      </c>
      <c r="E9" s="37">
        <f t="shared" si="0"/>
        <v>0</v>
      </c>
      <c r="F9" s="34">
        <f t="shared" si="1"/>
        <v>0</v>
      </c>
      <c r="G9" s="39" t="s">
        <v>18</v>
      </c>
      <c r="H9" s="11"/>
      <c r="I9" s="34" t="s">
        <v>58</v>
      </c>
    </row>
    <row r="10" spans="1:14" ht="24.95" customHeight="1" x14ac:dyDescent="0.5">
      <c r="A10" s="31">
        <v>5</v>
      </c>
      <c r="B10" s="32" t="s">
        <v>30</v>
      </c>
      <c r="C10" s="33">
        <v>3200</v>
      </c>
      <c r="D10" s="33">
        <v>3200</v>
      </c>
      <c r="E10" s="37">
        <f t="shared" si="0"/>
        <v>0</v>
      </c>
      <c r="F10" s="34">
        <f t="shared" si="1"/>
        <v>0</v>
      </c>
      <c r="G10" s="39" t="s">
        <v>18</v>
      </c>
      <c r="H10" s="11"/>
      <c r="I10" s="34" t="s">
        <v>58</v>
      </c>
    </row>
    <row r="11" spans="1:14" ht="24.95" customHeight="1" x14ac:dyDescent="0.5">
      <c r="A11" s="31">
        <v>6</v>
      </c>
      <c r="B11" s="32" t="s">
        <v>31</v>
      </c>
      <c r="C11" s="33">
        <v>5000</v>
      </c>
      <c r="D11" s="33">
        <v>5000</v>
      </c>
      <c r="E11" s="37">
        <f t="shared" si="0"/>
        <v>0</v>
      </c>
      <c r="F11" s="34">
        <f t="shared" si="1"/>
        <v>0</v>
      </c>
      <c r="G11" s="39" t="s">
        <v>18</v>
      </c>
      <c r="H11" s="11"/>
      <c r="I11" s="34" t="s">
        <v>58</v>
      </c>
    </row>
    <row r="12" spans="1:14" ht="24.95" customHeight="1" x14ac:dyDescent="0.5">
      <c r="A12" s="31">
        <v>7</v>
      </c>
      <c r="B12" s="32" t="s">
        <v>32</v>
      </c>
      <c r="C12" s="33">
        <v>6500</v>
      </c>
      <c r="D12" s="33">
        <v>6500</v>
      </c>
      <c r="E12" s="37">
        <f t="shared" si="0"/>
        <v>0</v>
      </c>
      <c r="F12" s="34">
        <f t="shared" si="1"/>
        <v>0</v>
      </c>
      <c r="G12" s="39" t="s">
        <v>18</v>
      </c>
      <c r="H12" s="11"/>
      <c r="I12" s="34" t="s">
        <v>58</v>
      </c>
    </row>
    <row r="13" spans="1:14" ht="24.95" customHeight="1" x14ac:dyDescent="0.5">
      <c r="A13" s="31">
        <v>8</v>
      </c>
      <c r="B13" s="32" t="s">
        <v>33</v>
      </c>
      <c r="C13" s="33">
        <v>30400</v>
      </c>
      <c r="D13" s="33">
        <v>30400</v>
      </c>
      <c r="E13" s="37">
        <f t="shared" si="0"/>
        <v>0</v>
      </c>
      <c r="F13" s="34">
        <f t="shared" si="1"/>
        <v>0</v>
      </c>
      <c r="G13" s="39" t="s">
        <v>18</v>
      </c>
      <c r="H13" s="11"/>
      <c r="I13" s="34" t="s">
        <v>58</v>
      </c>
    </row>
    <row r="14" spans="1:14" ht="24.95" customHeight="1" x14ac:dyDescent="0.5">
      <c r="A14" s="31">
        <v>9</v>
      </c>
      <c r="B14" s="32" t="s">
        <v>34</v>
      </c>
      <c r="C14" s="33">
        <v>35900</v>
      </c>
      <c r="D14" s="33">
        <v>35900</v>
      </c>
      <c r="E14" s="37">
        <f t="shared" si="0"/>
        <v>0</v>
      </c>
      <c r="F14" s="34">
        <f t="shared" si="1"/>
        <v>0</v>
      </c>
      <c r="G14" s="39" t="s">
        <v>18</v>
      </c>
      <c r="H14" s="11"/>
      <c r="I14" s="34" t="s">
        <v>58</v>
      </c>
    </row>
    <row r="15" spans="1:14" ht="24.95" customHeight="1" x14ac:dyDescent="0.5">
      <c r="A15" s="31">
        <v>10</v>
      </c>
      <c r="B15" s="32" t="s">
        <v>35</v>
      </c>
      <c r="C15" s="33">
        <v>7300</v>
      </c>
      <c r="D15" s="33">
        <v>7300</v>
      </c>
      <c r="E15" s="37">
        <f t="shared" si="0"/>
        <v>0</v>
      </c>
      <c r="F15" s="34">
        <f t="shared" si="1"/>
        <v>0</v>
      </c>
      <c r="G15" s="39" t="s">
        <v>18</v>
      </c>
      <c r="H15" s="11"/>
      <c r="I15" s="34" t="s">
        <v>58</v>
      </c>
    </row>
    <row r="16" spans="1:14" ht="24.95" customHeight="1" x14ac:dyDescent="0.5">
      <c r="A16" s="31">
        <v>11</v>
      </c>
      <c r="B16" s="32" t="s">
        <v>36</v>
      </c>
      <c r="C16" s="33">
        <v>34200</v>
      </c>
      <c r="D16" s="33">
        <v>34200</v>
      </c>
      <c r="E16" s="37">
        <f t="shared" si="0"/>
        <v>0</v>
      </c>
      <c r="F16" s="34">
        <f t="shared" si="1"/>
        <v>0</v>
      </c>
      <c r="G16" s="39" t="s">
        <v>18</v>
      </c>
      <c r="H16" s="11"/>
      <c r="I16" s="34" t="s">
        <v>58</v>
      </c>
    </row>
    <row r="17" spans="1:9" ht="24.95" customHeight="1" x14ac:dyDescent="0.5">
      <c r="A17" s="31">
        <v>12</v>
      </c>
      <c r="B17" s="32" t="s">
        <v>37</v>
      </c>
      <c r="C17" s="33">
        <v>36900</v>
      </c>
      <c r="D17" s="33">
        <v>36900</v>
      </c>
      <c r="E17" s="37">
        <f t="shared" si="0"/>
        <v>0</v>
      </c>
      <c r="F17" s="34">
        <f t="shared" si="1"/>
        <v>0</v>
      </c>
      <c r="G17" s="39" t="s">
        <v>18</v>
      </c>
      <c r="H17" s="11"/>
      <c r="I17" s="34" t="s">
        <v>58</v>
      </c>
    </row>
    <row r="18" spans="1:9" ht="24.95" customHeight="1" x14ac:dyDescent="0.5">
      <c r="A18" s="31">
        <v>13</v>
      </c>
      <c r="B18" s="32" t="s">
        <v>38</v>
      </c>
      <c r="C18" s="33">
        <v>7800</v>
      </c>
      <c r="D18" s="33">
        <v>7800</v>
      </c>
      <c r="E18" s="37">
        <f t="shared" si="0"/>
        <v>0</v>
      </c>
      <c r="F18" s="34">
        <f t="shared" si="1"/>
        <v>0</v>
      </c>
      <c r="G18" s="39" t="s">
        <v>18</v>
      </c>
      <c r="H18" s="11"/>
      <c r="I18" s="34" t="s">
        <v>58</v>
      </c>
    </row>
    <row r="19" spans="1:9" ht="24.95" customHeight="1" x14ac:dyDescent="0.5">
      <c r="A19" s="31">
        <v>14</v>
      </c>
      <c r="B19" s="32" t="s">
        <v>39</v>
      </c>
      <c r="C19" s="33">
        <v>11600</v>
      </c>
      <c r="D19" s="33">
        <v>11600</v>
      </c>
      <c r="E19" s="37">
        <f t="shared" si="0"/>
        <v>0</v>
      </c>
      <c r="F19" s="34">
        <f t="shared" si="1"/>
        <v>0</v>
      </c>
      <c r="G19" s="39" t="s">
        <v>18</v>
      </c>
      <c r="H19" s="11"/>
      <c r="I19" s="34" t="s">
        <v>58</v>
      </c>
    </row>
    <row r="20" spans="1:9" ht="24.95" customHeight="1" x14ac:dyDescent="0.5">
      <c r="A20" s="31">
        <v>15</v>
      </c>
      <c r="B20" s="32" t="s">
        <v>40</v>
      </c>
      <c r="C20" s="33">
        <v>4000</v>
      </c>
      <c r="D20" s="33">
        <v>4000</v>
      </c>
      <c r="E20" s="37">
        <f t="shared" si="0"/>
        <v>0</v>
      </c>
      <c r="F20" s="34">
        <f t="shared" si="1"/>
        <v>0</v>
      </c>
      <c r="G20" s="39" t="s">
        <v>18</v>
      </c>
      <c r="H20" s="11"/>
      <c r="I20" s="34" t="s">
        <v>58</v>
      </c>
    </row>
    <row r="21" spans="1:9" ht="24.95" customHeight="1" x14ac:dyDescent="0.5">
      <c r="A21" s="31">
        <v>16</v>
      </c>
      <c r="B21" s="32" t="s">
        <v>41</v>
      </c>
      <c r="C21" s="33">
        <v>13000</v>
      </c>
      <c r="D21" s="33">
        <v>13000</v>
      </c>
      <c r="E21" s="37">
        <f t="shared" si="0"/>
        <v>0</v>
      </c>
      <c r="F21" s="34">
        <f t="shared" si="1"/>
        <v>0</v>
      </c>
      <c r="G21" s="39" t="s">
        <v>18</v>
      </c>
      <c r="H21" s="11"/>
      <c r="I21" s="34" t="s">
        <v>58</v>
      </c>
    </row>
    <row r="22" spans="1:9" ht="24.95" customHeight="1" x14ac:dyDescent="0.5">
      <c r="A22" s="31">
        <v>17</v>
      </c>
      <c r="B22" s="32" t="s">
        <v>42</v>
      </c>
      <c r="C22" s="33">
        <v>29000</v>
      </c>
      <c r="D22" s="33">
        <v>29000</v>
      </c>
      <c r="E22" s="37">
        <f t="shared" si="0"/>
        <v>0</v>
      </c>
      <c r="F22" s="34">
        <f t="shared" si="1"/>
        <v>0</v>
      </c>
      <c r="G22" s="39" t="s">
        <v>18</v>
      </c>
      <c r="H22" s="11"/>
      <c r="I22" s="34" t="s">
        <v>58</v>
      </c>
    </row>
    <row r="23" spans="1:9" ht="24.95" customHeight="1" x14ac:dyDescent="0.5">
      <c r="A23" s="31">
        <v>18</v>
      </c>
      <c r="B23" s="32" t="s">
        <v>36</v>
      </c>
      <c r="C23" s="33">
        <v>52000</v>
      </c>
      <c r="D23" s="33">
        <v>52000</v>
      </c>
      <c r="E23" s="37">
        <f t="shared" si="0"/>
        <v>0</v>
      </c>
      <c r="F23" s="34">
        <f t="shared" si="1"/>
        <v>0</v>
      </c>
      <c r="G23" s="39" t="s">
        <v>18</v>
      </c>
      <c r="H23" s="11"/>
      <c r="I23" s="34" t="s">
        <v>58</v>
      </c>
    </row>
    <row r="24" spans="1:9" ht="24.95" customHeight="1" x14ac:dyDescent="0.5">
      <c r="A24" s="31">
        <v>19</v>
      </c>
      <c r="B24" s="32" t="s">
        <v>43</v>
      </c>
      <c r="C24" s="33">
        <v>8400</v>
      </c>
      <c r="D24" s="33">
        <v>8400</v>
      </c>
      <c r="E24" s="37">
        <f t="shared" si="0"/>
        <v>0</v>
      </c>
      <c r="F24" s="34">
        <f t="shared" si="1"/>
        <v>0</v>
      </c>
      <c r="G24" s="39" t="s">
        <v>18</v>
      </c>
      <c r="H24" s="11"/>
      <c r="I24" s="34" t="s">
        <v>58</v>
      </c>
    </row>
    <row r="25" spans="1:9" ht="24.95" customHeight="1" x14ac:dyDescent="0.5">
      <c r="A25" s="31">
        <v>20</v>
      </c>
      <c r="B25" s="32" t="s">
        <v>44</v>
      </c>
      <c r="C25" s="33">
        <v>7600</v>
      </c>
      <c r="D25" s="33">
        <v>7600</v>
      </c>
      <c r="E25" s="37">
        <f t="shared" si="0"/>
        <v>0</v>
      </c>
      <c r="F25" s="34">
        <f t="shared" si="1"/>
        <v>0</v>
      </c>
      <c r="G25" s="39" t="s">
        <v>18</v>
      </c>
      <c r="H25" s="11"/>
      <c r="I25" s="34" t="s">
        <v>58</v>
      </c>
    </row>
    <row r="26" spans="1:9" ht="24.95" customHeight="1" x14ac:dyDescent="0.5">
      <c r="A26" s="31">
        <v>21</v>
      </c>
      <c r="B26" s="32" t="s">
        <v>40</v>
      </c>
      <c r="C26" s="33">
        <v>12000</v>
      </c>
      <c r="D26" s="33">
        <v>12000</v>
      </c>
      <c r="E26" s="37">
        <f t="shared" si="0"/>
        <v>0</v>
      </c>
      <c r="F26" s="34">
        <f t="shared" si="1"/>
        <v>0</v>
      </c>
      <c r="G26" s="39" t="s">
        <v>18</v>
      </c>
      <c r="H26" s="11"/>
      <c r="I26" s="34" t="s">
        <v>58</v>
      </c>
    </row>
    <row r="27" spans="1:9" ht="24.95" customHeight="1" x14ac:dyDescent="0.5">
      <c r="A27" s="31">
        <v>22</v>
      </c>
      <c r="B27" s="32" t="s">
        <v>43</v>
      </c>
      <c r="C27" s="33">
        <v>6000</v>
      </c>
      <c r="D27" s="33">
        <v>6000</v>
      </c>
      <c r="E27" s="37">
        <f t="shared" si="0"/>
        <v>0</v>
      </c>
      <c r="F27" s="34">
        <f t="shared" si="1"/>
        <v>0</v>
      </c>
      <c r="G27" s="39" t="s">
        <v>18</v>
      </c>
      <c r="H27" s="11"/>
      <c r="I27" s="34" t="s">
        <v>58</v>
      </c>
    </row>
    <row r="28" spans="1:9" ht="24.95" customHeight="1" x14ac:dyDescent="0.5">
      <c r="A28" s="31">
        <v>23</v>
      </c>
      <c r="B28" s="32" t="s">
        <v>44</v>
      </c>
      <c r="C28" s="33">
        <v>6400</v>
      </c>
      <c r="D28" s="33">
        <v>6400</v>
      </c>
      <c r="E28" s="37">
        <f t="shared" si="0"/>
        <v>0</v>
      </c>
      <c r="F28" s="34">
        <f t="shared" si="1"/>
        <v>0</v>
      </c>
      <c r="G28" s="39" t="s">
        <v>18</v>
      </c>
      <c r="H28" s="11"/>
      <c r="I28" s="34" t="s">
        <v>58</v>
      </c>
    </row>
    <row r="29" spans="1:9" ht="24.95" customHeight="1" x14ac:dyDescent="0.5">
      <c r="A29" s="31">
        <v>24</v>
      </c>
      <c r="B29" s="32" t="s">
        <v>45</v>
      </c>
      <c r="C29" s="33">
        <v>4500</v>
      </c>
      <c r="D29" s="33">
        <v>4500</v>
      </c>
      <c r="E29" s="37">
        <f t="shared" si="0"/>
        <v>0</v>
      </c>
      <c r="F29" s="34">
        <f t="shared" si="1"/>
        <v>0</v>
      </c>
      <c r="G29" s="39" t="s">
        <v>18</v>
      </c>
      <c r="H29" s="11"/>
      <c r="I29" s="34" t="s">
        <v>58</v>
      </c>
    </row>
    <row r="30" spans="1:9" ht="24.95" customHeight="1" x14ac:dyDescent="0.5">
      <c r="A30" s="31">
        <v>25</v>
      </c>
      <c r="B30" s="32" t="s">
        <v>28</v>
      </c>
      <c r="C30" s="33">
        <v>5000</v>
      </c>
      <c r="D30" s="33">
        <v>5000</v>
      </c>
      <c r="E30" s="37">
        <f t="shared" si="0"/>
        <v>0</v>
      </c>
      <c r="F30" s="34">
        <f t="shared" si="1"/>
        <v>0</v>
      </c>
      <c r="G30" s="39" t="s">
        <v>18</v>
      </c>
      <c r="H30" s="11"/>
      <c r="I30" s="34" t="s">
        <v>58</v>
      </c>
    </row>
    <row r="31" spans="1:9" ht="24.95" customHeight="1" x14ac:dyDescent="0.5">
      <c r="A31" s="31">
        <v>26</v>
      </c>
      <c r="B31" s="32" t="s">
        <v>46</v>
      </c>
      <c r="C31" s="35">
        <v>16500</v>
      </c>
      <c r="D31" s="35">
        <v>16500</v>
      </c>
      <c r="E31" s="37">
        <f t="shared" si="0"/>
        <v>0</v>
      </c>
      <c r="F31" s="34">
        <f t="shared" si="1"/>
        <v>0</v>
      </c>
      <c r="G31" s="39" t="s">
        <v>18</v>
      </c>
      <c r="H31" s="11"/>
      <c r="I31" s="12" t="s">
        <v>59</v>
      </c>
    </row>
    <row r="32" spans="1:9" ht="24.95" customHeight="1" x14ac:dyDescent="0.5">
      <c r="A32" s="31">
        <v>27</v>
      </c>
      <c r="B32" s="32" t="s">
        <v>47</v>
      </c>
      <c r="C32" s="35">
        <v>26900</v>
      </c>
      <c r="D32" s="35">
        <v>26900</v>
      </c>
      <c r="E32" s="37">
        <f t="shared" si="0"/>
        <v>0</v>
      </c>
      <c r="F32" s="34">
        <f t="shared" si="1"/>
        <v>0</v>
      </c>
      <c r="G32" s="39" t="s">
        <v>18</v>
      </c>
      <c r="H32" s="11"/>
      <c r="I32" s="40" t="s">
        <v>60</v>
      </c>
    </row>
    <row r="33" spans="1:9" ht="24.95" customHeight="1" x14ac:dyDescent="0.5">
      <c r="A33" s="31">
        <v>28</v>
      </c>
      <c r="B33" s="32" t="s">
        <v>48</v>
      </c>
      <c r="C33" s="35">
        <v>13800</v>
      </c>
      <c r="D33" s="35">
        <v>13800</v>
      </c>
      <c r="E33" s="37">
        <f t="shared" si="0"/>
        <v>0</v>
      </c>
      <c r="F33" s="34">
        <f t="shared" si="1"/>
        <v>0</v>
      </c>
      <c r="G33" s="39" t="s">
        <v>18</v>
      </c>
      <c r="H33" s="11"/>
      <c r="I33" s="40" t="s">
        <v>60</v>
      </c>
    </row>
    <row r="34" spans="1:9" ht="24.95" customHeight="1" x14ac:dyDescent="0.5">
      <c r="A34" s="31">
        <v>29</v>
      </c>
      <c r="B34" s="32" t="s">
        <v>49</v>
      </c>
      <c r="C34" s="35">
        <v>7300</v>
      </c>
      <c r="D34" s="35">
        <v>7300</v>
      </c>
      <c r="E34" s="37">
        <f t="shared" si="0"/>
        <v>0</v>
      </c>
      <c r="F34" s="34">
        <f t="shared" si="1"/>
        <v>0</v>
      </c>
      <c r="G34" s="39" t="s">
        <v>18</v>
      </c>
      <c r="H34" s="11"/>
      <c r="I34" s="40" t="s">
        <v>60</v>
      </c>
    </row>
    <row r="35" spans="1:9" ht="24.95" customHeight="1" x14ac:dyDescent="0.5">
      <c r="A35" s="31">
        <v>30</v>
      </c>
      <c r="B35" s="32" t="s">
        <v>50</v>
      </c>
      <c r="C35" s="35">
        <v>7800</v>
      </c>
      <c r="D35" s="35">
        <v>7800</v>
      </c>
      <c r="E35" s="37">
        <f t="shared" si="0"/>
        <v>0</v>
      </c>
      <c r="F35" s="34">
        <f t="shared" si="1"/>
        <v>0</v>
      </c>
      <c r="G35" s="39" t="s">
        <v>18</v>
      </c>
      <c r="H35" s="11"/>
      <c r="I35" s="40" t="s">
        <v>60</v>
      </c>
    </row>
    <row r="36" spans="1:9" ht="24.95" customHeight="1" x14ac:dyDescent="0.5">
      <c r="A36" s="31">
        <v>31</v>
      </c>
      <c r="B36" s="32" t="s">
        <v>51</v>
      </c>
      <c r="C36" s="35">
        <v>15600</v>
      </c>
      <c r="D36" s="35">
        <v>15600</v>
      </c>
      <c r="E36" s="37">
        <f t="shared" si="0"/>
        <v>0</v>
      </c>
      <c r="F36" s="34">
        <f t="shared" si="1"/>
        <v>0</v>
      </c>
      <c r="G36" s="39" t="s">
        <v>18</v>
      </c>
      <c r="H36" s="11"/>
      <c r="I36" s="40" t="s">
        <v>60</v>
      </c>
    </row>
    <row r="37" spans="1:9" ht="24.95" customHeight="1" x14ac:dyDescent="0.5">
      <c r="A37" s="31">
        <v>32</v>
      </c>
      <c r="B37" s="32" t="s">
        <v>52</v>
      </c>
      <c r="C37" s="35">
        <v>13000</v>
      </c>
      <c r="D37" s="35">
        <v>13000</v>
      </c>
      <c r="E37" s="37">
        <f t="shared" si="0"/>
        <v>0</v>
      </c>
      <c r="F37" s="34">
        <f t="shared" si="1"/>
        <v>0</v>
      </c>
      <c r="G37" s="39" t="s">
        <v>18</v>
      </c>
      <c r="H37" s="11"/>
      <c r="I37" s="40" t="s">
        <v>60</v>
      </c>
    </row>
    <row r="38" spans="1:9" ht="24.95" customHeight="1" x14ac:dyDescent="0.5">
      <c r="A38" s="31">
        <v>33</v>
      </c>
      <c r="B38" s="32" t="s">
        <v>53</v>
      </c>
      <c r="C38" s="35">
        <v>23900</v>
      </c>
      <c r="D38" s="35">
        <v>23900</v>
      </c>
      <c r="E38" s="37">
        <f t="shared" si="0"/>
        <v>0</v>
      </c>
      <c r="F38" s="34">
        <f t="shared" si="1"/>
        <v>0</v>
      </c>
      <c r="G38" s="39" t="s">
        <v>18</v>
      </c>
      <c r="H38" s="11"/>
      <c r="I38" s="40" t="s">
        <v>60</v>
      </c>
    </row>
    <row r="39" spans="1:9" ht="24.95" customHeight="1" x14ac:dyDescent="0.5">
      <c r="A39" s="31">
        <v>34</v>
      </c>
      <c r="B39" s="32" t="s">
        <v>54</v>
      </c>
      <c r="C39" s="35">
        <v>19000</v>
      </c>
      <c r="D39" s="35">
        <v>19000</v>
      </c>
      <c r="E39" s="37">
        <f t="shared" si="0"/>
        <v>0</v>
      </c>
      <c r="F39" s="34">
        <f t="shared" si="1"/>
        <v>0</v>
      </c>
      <c r="G39" s="39" t="s">
        <v>18</v>
      </c>
      <c r="H39" s="11"/>
      <c r="I39" s="40" t="s">
        <v>60</v>
      </c>
    </row>
    <row r="40" spans="1:9" ht="24.95" customHeight="1" x14ac:dyDescent="0.5">
      <c r="A40" s="31">
        <v>35</v>
      </c>
      <c r="B40" s="32" t="s">
        <v>55</v>
      </c>
      <c r="C40" s="35">
        <v>11700</v>
      </c>
      <c r="D40" s="35">
        <v>11700</v>
      </c>
      <c r="E40" s="37">
        <f t="shared" si="0"/>
        <v>0</v>
      </c>
      <c r="F40" s="34">
        <f t="shared" si="1"/>
        <v>0</v>
      </c>
      <c r="G40" s="39" t="s">
        <v>18</v>
      </c>
      <c r="H40" s="11"/>
      <c r="I40" s="40" t="s">
        <v>60</v>
      </c>
    </row>
    <row r="41" spans="1:9" ht="24.95" customHeight="1" x14ac:dyDescent="0.5">
      <c r="A41" s="31">
        <v>36</v>
      </c>
      <c r="B41" s="32" t="s">
        <v>56</v>
      </c>
      <c r="C41" s="36">
        <v>7500</v>
      </c>
      <c r="D41" s="13">
        <v>7300</v>
      </c>
      <c r="E41" s="37">
        <f>SUM(C41-D41)</f>
        <v>200</v>
      </c>
      <c r="F41" s="38">
        <f t="shared" si="1"/>
        <v>2.6666666666666665</v>
      </c>
      <c r="G41" s="39" t="s">
        <v>18</v>
      </c>
      <c r="H41" s="11"/>
      <c r="I41" s="40" t="s">
        <v>61</v>
      </c>
    </row>
    <row r="42" spans="1:9" ht="24.95" customHeight="1" x14ac:dyDescent="0.5">
      <c r="A42" s="31"/>
      <c r="B42" s="32" t="s">
        <v>57</v>
      </c>
      <c r="C42" s="36"/>
      <c r="D42" s="13"/>
      <c r="E42" s="37"/>
      <c r="F42" s="38"/>
      <c r="G42" s="39"/>
      <c r="H42" s="11"/>
      <c r="I42" s="40"/>
    </row>
    <row r="43" spans="1:9" ht="24.95" customHeight="1" x14ac:dyDescent="0.55000000000000004">
      <c r="A43" s="31">
        <v>37</v>
      </c>
      <c r="B43" s="57" t="s">
        <v>72</v>
      </c>
      <c r="C43" s="60">
        <v>50400</v>
      </c>
      <c r="D43" s="60">
        <v>50400</v>
      </c>
      <c r="E43" s="37">
        <f t="shared" ref="E43" si="2">SUM(C43-D43)</f>
        <v>0</v>
      </c>
      <c r="F43" s="34">
        <f t="shared" ref="F43" si="3">SUM(E43*100/C43)</f>
        <v>0</v>
      </c>
      <c r="G43" s="39" t="s">
        <v>18</v>
      </c>
      <c r="H43" s="11"/>
      <c r="I43" s="40" t="s">
        <v>60</v>
      </c>
    </row>
    <row r="44" spans="1:9" ht="24.95" customHeight="1" x14ac:dyDescent="0.5">
      <c r="A44" s="31"/>
      <c r="B44" s="58" t="s">
        <v>70</v>
      </c>
      <c r="C44" s="36"/>
      <c r="D44" s="36"/>
      <c r="E44" s="37"/>
      <c r="F44" s="38"/>
      <c r="G44" s="39"/>
      <c r="H44" s="11"/>
      <c r="I44" s="40"/>
    </row>
    <row r="45" spans="1:9" ht="24.95" customHeight="1" x14ac:dyDescent="0.55000000000000004">
      <c r="A45" s="31">
        <v>38</v>
      </c>
      <c r="B45" s="59" t="s">
        <v>73</v>
      </c>
      <c r="C45" s="60">
        <v>7290</v>
      </c>
      <c r="D45" s="60">
        <v>7290</v>
      </c>
      <c r="E45" s="37">
        <f t="shared" ref="E45" si="4">SUM(C45-D45)</f>
        <v>0</v>
      </c>
      <c r="F45" s="34">
        <f t="shared" ref="F45" si="5">SUM(E45*100/C45)</f>
        <v>0</v>
      </c>
      <c r="G45" s="39" t="s">
        <v>18</v>
      </c>
      <c r="H45" s="11"/>
      <c r="I45" s="40" t="s">
        <v>60</v>
      </c>
    </row>
    <row r="46" spans="1:9" ht="24.95" customHeight="1" x14ac:dyDescent="0.5">
      <c r="A46" s="31"/>
      <c r="B46" s="59" t="s">
        <v>71</v>
      </c>
      <c r="C46" s="36"/>
      <c r="D46" s="13"/>
      <c r="E46" s="37"/>
      <c r="F46" s="38"/>
      <c r="G46" s="39"/>
      <c r="H46" s="11"/>
      <c r="I46" s="40"/>
    </row>
    <row r="47" spans="1:9" ht="24.95" customHeight="1" x14ac:dyDescent="0.5">
      <c r="A47" s="56"/>
      <c r="B47" s="3"/>
      <c r="C47" s="11"/>
      <c r="D47" s="11"/>
      <c r="E47" s="11"/>
      <c r="F47" s="11"/>
      <c r="G47" s="11"/>
      <c r="H47" s="11"/>
      <c r="I47" s="11"/>
    </row>
    <row r="48" spans="1:9" ht="24.95" customHeight="1" x14ac:dyDescent="0.5">
      <c r="A48" s="11"/>
      <c r="B48" s="12" t="s">
        <v>25</v>
      </c>
      <c r="C48" s="51">
        <f>SUM(C6:C47)</f>
        <v>717690</v>
      </c>
      <c r="D48" s="51">
        <f>SUM(D6:D47)</f>
        <v>717490</v>
      </c>
      <c r="E48" s="35">
        <v>200</v>
      </c>
      <c r="F48" s="52">
        <f t="shared" si="1"/>
        <v>2.7867184996307599E-2</v>
      </c>
      <c r="G48" s="46"/>
      <c r="H48" s="46"/>
      <c r="I48" s="46"/>
    </row>
    <row r="49" spans="1:9" ht="24.95" customHeight="1" x14ac:dyDescent="0.5">
      <c r="A49" s="30"/>
      <c r="B49" s="30"/>
      <c r="C49" s="30"/>
      <c r="D49" s="30"/>
      <c r="E49" s="30"/>
      <c r="F49" s="30"/>
      <c r="G49" s="30"/>
      <c r="H49" s="30"/>
      <c r="I49" s="30"/>
    </row>
    <row r="50" spans="1:9" ht="24.95" customHeight="1" x14ac:dyDescent="0.5">
      <c r="A50" s="30"/>
      <c r="B50" s="30"/>
      <c r="C50" s="30"/>
      <c r="D50" s="30"/>
      <c r="E50" s="30"/>
      <c r="F50" s="30"/>
      <c r="G50" s="30"/>
      <c r="H50" s="30"/>
      <c r="I50" s="30"/>
    </row>
    <row r="52" spans="1:9" ht="35.25" customHeight="1" x14ac:dyDescent="0.2">
      <c r="C52" s="64">
        <f>SUM(C31:C45)</f>
        <v>220690</v>
      </c>
      <c r="D52" s="64">
        <f>SUM(D31:D45)</f>
        <v>220490</v>
      </c>
    </row>
  </sheetData>
  <mergeCells count="5">
    <mergeCell ref="A2:I2"/>
    <mergeCell ref="A4:A5"/>
    <mergeCell ref="B4:B5"/>
    <mergeCell ref="G4:H4"/>
    <mergeCell ref="I4:I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5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35"/>
  <sheetViews>
    <sheetView view="pageBreakPreview" zoomScaleNormal="100" zoomScaleSheetLayoutView="100" workbookViewId="0">
      <selection activeCell="G5" sqref="G5"/>
    </sheetView>
  </sheetViews>
  <sheetFormatPr defaultColWidth="12.5" defaultRowHeight="35.25" customHeight="1" x14ac:dyDescent="0.2"/>
  <cols>
    <col min="1" max="1" width="6.75" customWidth="1"/>
    <col min="2" max="2" width="29" customWidth="1"/>
    <col min="3" max="3" width="12" customWidth="1"/>
    <col min="4" max="4" width="10.375" customWidth="1"/>
    <col min="5" max="5" width="11.5" customWidth="1"/>
    <col min="6" max="6" width="12.5" customWidth="1"/>
    <col min="7" max="8" width="8.625" customWidth="1"/>
  </cols>
  <sheetData>
    <row r="1" spans="1:9" ht="24.95" customHeight="1" x14ac:dyDescent="0.55000000000000004">
      <c r="A1" s="77"/>
      <c r="B1" s="77"/>
      <c r="C1" s="77"/>
      <c r="D1" s="77"/>
      <c r="E1" s="77"/>
      <c r="F1" s="77"/>
      <c r="G1" s="77"/>
      <c r="H1" s="77"/>
      <c r="I1" s="77"/>
    </row>
    <row r="2" spans="1:9" ht="24.95" customHeight="1" x14ac:dyDescent="0.5">
      <c r="A2" s="82"/>
      <c r="B2" s="29"/>
      <c r="C2" s="25"/>
      <c r="D2" s="25"/>
      <c r="E2" s="25"/>
      <c r="F2" s="25"/>
      <c r="G2" s="83"/>
      <c r="H2" s="83"/>
      <c r="I2" s="82"/>
    </row>
    <row r="3" spans="1:9" ht="24.95" customHeight="1" x14ac:dyDescent="0.5">
      <c r="A3" s="82"/>
      <c r="B3" s="29"/>
      <c r="C3" s="25"/>
      <c r="D3" s="25"/>
      <c r="E3" s="25"/>
      <c r="F3" s="25"/>
      <c r="G3" s="25"/>
      <c r="H3" s="25"/>
      <c r="I3" s="82"/>
    </row>
    <row r="4" spans="1:9" ht="24.95" customHeight="1" x14ac:dyDescent="0.5">
      <c r="A4" s="26"/>
      <c r="B4" s="44" t="s">
        <v>66</v>
      </c>
      <c r="C4" s="45" t="s">
        <v>8</v>
      </c>
      <c r="D4" s="45" t="s">
        <v>9</v>
      </c>
      <c r="E4" s="45" t="s">
        <v>25</v>
      </c>
      <c r="F4" s="27"/>
      <c r="G4" s="27"/>
      <c r="H4" s="28"/>
      <c r="I4" s="27"/>
    </row>
    <row r="5" spans="1:9" ht="24.95" customHeight="1" x14ac:dyDescent="0.5">
      <c r="A5" s="22"/>
      <c r="B5" s="46" t="s">
        <v>62</v>
      </c>
      <c r="C5" s="42">
        <v>66</v>
      </c>
      <c r="D5" s="42">
        <v>111</v>
      </c>
      <c r="E5" s="42">
        <f>SUM(C5:D5)</f>
        <v>177</v>
      </c>
      <c r="F5" s="27"/>
      <c r="G5" s="27"/>
      <c r="H5" s="27"/>
      <c r="I5" s="27"/>
    </row>
    <row r="6" spans="1:9" ht="24.95" customHeight="1" x14ac:dyDescent="0.5">
      <c r="A6" s="26"/>
      <c r="B6" s="46" t="s">
        <v>63</v>
      </c>
      <c r="C6" s="42">
        <v>1</v>
      </c>
      <c r="D6" s="42">
        <v>3</v>
      </c>
      <c r="E6" s="42">
        <f>SUM(C6:D6)</f>
        <v>4</v>
      </c>
      <c r="F6" s="27"/>
      <c r="G6" s="27"/>
      <c r="H6" s="28"/>
      <c r="I6" s="27"/>
    </row>
    <row r="7" spans="1:9" ht="24.95" customHeight="1" x14ac:dyDescent="0.5">
      <c r="A7" s="22"/>
      <c r="B7" s="46" t="s">
        <v>64</v>
      </c>
      <c r="C7" s="13"/>
      <c r="D7" s="42"/>
      <c r="E7" s="42"/>
      <c r="F7" s="27"/>
      <c r="G7" s="27"/>
      <c r="H7" s="27"/>
      <c r="I7" s="27"/>
    </row>
    <row r="8" spans="1:9" ht="24.95" customHeight="1" x14ac:dyDescent="0.5">
      <c r="A8" s="22"/>
      <c r="B8" s="46" t="s">
        <v>65</v>
      </c>
      <c r="C8" s="43">
        <f>SUM(C5:C7)</f>
        <v>67</v>
      </c>
      <c r="D8" s="43">
        <f>SUM(D5:D7)</f>
        <v>114</v>
      </c>
      <c r="E8" s="43">
        <f>SUM(E5:E6)</f>
        <v>181</v>
      </c>
      <c r="F8" s="22"/>
      <c r="G8" s="22"/>
      <c r="H8" s="22"/>
      <c r="I8" s="22"/>
    </row>
    <row r="9" spans="1:9" ht="24.95" customHeight="1" x14ac:dyDescent="0.4">
      <c r="A9" s="21"/>
      <c r="B9" s="21"/>
      <c r="C9" s="21"/>
      <c r="D9" s="21"/>
      <c r="E9" s="21"/>
      <c r="F9" s="21"/>
      <c r="G9" s="21"/>
      <c r="H9" s="21"/>
      <c r="I9" s="21"/>
    </row>
    <row r="10" spans="1:9" ht="24.95" customHeight="1" x14ac:dyDescent="0.4">
      <c r="A10" s="21"/>
      <c r="B10" s="21"/>
      <c r="C10" s="21"/>
      <c r="D10" s="21"/>
      <c r="E10" s="21"/>
      <c r="F10" s="21"/>
      <c r="G10" s="21"/>
      <c r="H10" s="21"/>
      <c r="I10" s="21"/>
    </row>
    <row r="11" spans="1:9" ht="24.95" customHeight="1" x14ac:dyDescent="0.2">
      <c r="A11" s="7"/>
      <c r="B11" s="7"/>
      <c r="C11" s="7"/>
      <c r="D11" s="7"/>
      <c r="E11" s="7"/>
      <c r="F11" s="7"/>
      <c r="G11" s="7"/>
      <c r="H11" s="7"/>
      <c r="I11" s="7"/>
    </row>
    <row r="12" spans="1:9" ht="24.95" customHeight="1" x14ac:dyDescent="0.2">
      <c r="A12" s="7"/>
      <c r="B12" s="7"/>
      <c r="C12" s="7"/>
      <c r="D12" s="7"/>
      <c r="E12" s="7"/>
      <c r="F12" s="7"/>
      <c r="G12" s="7"/>
      <c r="H12" s="7"/>
      <c r="I12" s="7"/>
    </row>
    <row r="13" spans="1:9" ht="24.95" customHeight="1" x14ac:dyDescent="0.2">
      <c r="A13" s="7"/>
      <c r="B13" s="7"/>
      <c r="C13" s="7"/>
      <c r="D13" s="7"/>
      <c r="E13" s="7"/>
      <c r="F13" s="7"/>
      <c r="G13" s="7"/>
      <c r="H13" s="7"/>
      <c r="I13" s="7"/>
    </row>
    <row r="14" spans="1:9" ht="24.95" customHeight="1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9" ht="24.95" customHeight="1" x14ac:dyDescent="0.2">
      <c r="A15" s="7"/>
      <c r="B15" s="7"/>
      <c r="C15" s="7"/>
      <c r="D15" s="7"/>
      <c r="E15" s="7"/>
      <c r="F15" s="7"/>
      <c r="G15" s="7"/>
      <c r="H15" s="7"/>
      <c r="I15" s="7"/>
    </row>
    <row r="16" spans="1:9" ht="24.95" customHeight="1" x14ac:dyDescent="0.2">
      <c r="A16" s="7"/>
      <c r="B16" s="41"/>
      <c r="C16" s="7"/>
      <c r="D16" s="7"/>
      <c r="E16" s="7"/>
      <c r="F16" s="7"/>
      <c r="G16" s="7"/>
      <c r="H16" s="7"/>
      <c r="I16" s="7"/>
    </row>
    <row r="17" spans="1:9" ht="24.95" customHeight="1" x14ac:dyDescent="0.2">
      <c r="A17" s="7"/>
      <c r="B17" s="7"/>
      <c r="C17" s="7"/>
      <c r="D17" s="7"/>
      <c r="E17" s="7"/>
      <c r="F17" s="7"/>
      <c r="G17" s="7"/>
      <c r="H17" s="7"/>
      <c r="I17" s="7"/>
    </row>
    <row r="18" spans="1:9" ht="24.95" customHeight="1" x14ac:dyDescent="0.2">
      <c r="A18" s="7"/>
      <c r="B18" s="7"/>
      <c r="C18" s="7"/>
      <c r="D18" s="7"/>
      <c r="E18" s="7"/>
      <c r="F18" s="7"/>
      <c r="G18" s="7"/>
      <c r="H18" s="7"/>
      <c r="I18" s="7"/>
    </row>
    <row r="19" spans="1:9" ht="24.95" customHeight="1" x14ac:dyDescent="0.2">
      <c r="A19" s="7"/>
      <c r="B19" s="7"/>
      <c r="C19" s="7"/>
      <c r="D19" s="7"/>
      <c r="E19" s="7"/>
      <c r="F19" s="7"/>
      <c r="G19" s="7"/>
      <c r="H19" s="7"/>
      <c r="I19" s="7"/>
    </row>
    <row r="20" spans="1:9" ht="24.95" customHeight="1" x14ac:dyDescent="0.2">
      <c r="A20" s="7"/>
      <c r="B20" s="7"/>
      <c r="C20" s="7"/>
      <c r="D20" s="7"/>
      <c r="E20" s="7"/>
      <c r="F20" s="7"/>
      <c r="G20" s="7"/>
      <c r="H20" s="7"/>
      <c r="I20" s="7"/>
    </row>
    <row r="21" spans="1:9" ht="24.95" customHeight="1" x14ac:dyDescent="0.2">
      <c r="A21" s="7"/>
      <c r="B21" s="7"/>
      <c r="C21" s="7"/>
      <c r="D21" s="7"/>
      <c r="E21" s="7"/>
      <c r="F21" s="7"/>
      <c r="G21" s="7"/>
      <c r="H21" s="7"/>
      <c r="I21" s="7"/>
    </row>
    <row r="22" spans="1:9" ht="24.95" customHeight="1" x14ac:dyDescent="0.2">
      <c r="A22" s="7"/>
      <c r="B22" s="7"/>
      <c r="C22" s="7"/>
      <c r="D22" s="7"/>
      <c r="E22" s="7"/>
      <c r="F22" s="7"/>
      <c r="G22" s="7"/>
      <c r="H22" s="7"/>
      <c r="I22" s="7"/>
    </row>
    <row r="23" spans="1:9" ht="24.9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</row>
    <row r="24" spans="1:9" ht="24.95" customHeight="1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ht="24.95" customHeight="1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ht="24.95" customHeight="1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ht="35.25" customHeight="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ht="35.25" customHeight="1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ht="35.25" customHeight="1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ht="35.25" customHeight="1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ht="35.25" customHeight="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ht="35.25" customHeight="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ht="35.25" customHeight="1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ht="35.25" customHeight="1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ht="35.25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</sheetData>
  <mergeCells count="4">
    <mergeCell ref="A1:I1"/>
    <mergeCell ref="A2:A3"/>
    <mergeCell ref="G2:H2"/>
    <mergeCell ref="I2:I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รายงานผล</vt:lpstr>
      <vt:lpstr>ค่าที่ดิน</vt:lpstr>
      <vt:lpstr>ค่าครุภัณฑ์</vt:lpstr>
      <vt:lpstr>กราพ</vt:lpstr>
      <vt:lpstr>กราพ!Print_Area</vt:lpstr>
      <vt:lpstr>ค่าครุภัณฑ์!Print_Area</vt:lpstr>
      <vt:lpstr>ค่าที่ดิน!Print_Area</vt:lpstr>
      <vt:lpstr>รายงานผล!Print_Area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ASUS</cp:lastModifiedBy>
  <cp:lastPrinted>2023-01-10T04:02:36Z</cp:lastPrinted>
  <dcterms:created xsi:type="dcterms:W3CDTF">2022-04-25T07:18:25Z</dcterms:created>
  <dcterms:modified xsi:type="dcterms:W3CDTF">2023-01-10T08:24:14Z</dcterms:modified>
</cp:coreProperties>
</file>